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15480" windowHeight="9435" tabRatio="795"/>
  </bookViews>
  <sheets>
    <sheet name="Summary" sheetId="1" r:id="rId1"/>
    <sheet name="Secured Appeal Funds" sheetId="10" r:id="rId2"/>
    <sheet name="Secured grants and contracts" sheetId="5" r:id="rId3"/>
    <sheet name="Pipeline grants and contract" sheetId="3" r:id="rId4"/>
    <sheet name="Funds to be reimbursed" sheetId="6" r:id="rId5"/>
    <sheet name="CIK secured and agreed" sheetId="11" r:id="rId6"/>
    <sheet name="Explanation" sheetId="13" r:id="rId7"/>
    <sheet name="Sheet3" sheetId="16" r:id="rId8"/>
    <sheet name="Sheet4" sheetId="17" r:id="rId9"/>
  </sheets>
  <externalReferences>
    <externalReference r:id="rId10"/>
    <externalReference r:id="rId11"/>
  </externalReferences>
  <definedNames>
    <definedName name="_Key2" hidden="1">[1]Settings!#REF!</definedName>
    <definedName name="_loc2">[1]Settings!$E$35</definedName>
    <definedName name="_num2">[1]TradBudMF!$B$7:$B$19</definedName>
    <definedName name="_Order2" hidden="1">255</definedName>
    <definedName name="Achalocfr">[1]TradBudMF!$D$27:$E$30</definedName>
    <definedName name="Achalocfrnum">[1]TradBudMF!$D$27:$D$30</definedName>
    <definedName name="annee">[1]Settings!$F$7</definedName>
    <definedName name="Base2">[1]TradBudMF!$A$7:$B$19</definedName>
    <definedName name="Campaign">[2]Sheet2!$A$1:$A$8</definedName>
    <definedName name="CODE">[1]Settings!$E$31:$E$35</definedName>
    <definedName name="CProj01">[1]Settings!$G$12</definedName>
    <definedName name="CProj02">[1]Settings!$G$13</definedName>
    <definedName name="CProj03">[1]Settings!$G$14</definedName>
    <definedName name="CProj04">[1]Settings!$G$15</definedName>
    <definedName name="CProj05">[1]Settings!$G$16</definedName>
    <definedName name="CProj06">[1]Settings!$G$17</definedName>
    <definedName name="CProj07">[1]Settings!$G$18</definedName>
    <definedName name="CProj08">[1]Settings!$G$19</definedName>
    <definedName name="CProj09">[1]Settings!$G$20</definedName>
    <definedName name="CProj10">[1]Settings!$G$21</definedName>
    <definedName name="CProj11">[1]Settings!$G$22</definedName>
    <definedName name="CProj12">[1]Settings!$G$23</definedName>
    <definedName name="CProj13">[1]Settings!$G$24</definedName>
    <definedName name="dmois">[1]TradBudMF!$B$3</definedName>
    <definedName name="F2Curs">#REF!</definedName>
    <definedName name="F9Curs">#REF!</definedName>
    <definedName name="FRANC">[1]Settings!$F$31</definedName>
    <definedName name="FRF">[1]Settings!$E$31</definedName>
    <definedName name="LOC">[1]Settings!$E$33</definedName>
    <definedName name="Market">[2]Sheet2!$B$1:$B$7</definedName>
    <definedName name="Matosfr">[1]TradBudMF!#REF!</definedName>
    <definedName name="Matosfrnum">[1]TradBudMF!#REF!</definedName>
    <definedName name="MBZGIniZ1">[1]MatBud!$F$9:$F$17,[1]MatBud!$F$56,[1]MatBud!$F$58:$F$59,[1]MatBud!$F$66:$F$68,[1]MatBud!$F$65:$F$68,[1]MatBud!$F$65:$F$79</definedName>
    <definedName name="MBZGIniZ2">[1]MatBud!$F$26:$F$32,[1]MatBud!$F$35:$F$36,[1]MatBud!$F$38:$F$39,[1]MatBud!$F$42:$F$43,[1]MatBud!$F$45:$F$46,[1]MatBud!$F$48:$F$49,[1]MatBud!$F$51:$F$52</definedName>
    <definedName name="Metiersfr">[1]TradBudMF!$H$27:$I$41</definedName>
    <definedName name="Metiersfrnum">[1]TradBudMF!$H$27:$H$41</definedName>
    <definedName name="mois">[1]TradBudMF!$A$3</definedName>
    <definedName name="NProj01">[1]Settings!$D$12</definedName>
    <definedName name="NProj02">[1]Settings!$D$13</definedName>
    <definedName name="NProj03">[1]Settings!$D$14</definedName>
    <definedName name="NProj04">[1]Settings!$D$15</definedName>
    <definedName name="NProj05">[1]Settings!$D$16</definedName>
    <definedName name="NProj06">[1]Settings!$D$17</definedName>
    <definedName name="NProj07">[1]Settings!$D$18</definedName>
    <definedName name="NProj08">[1]Settings!$D$19</definedName>
    <definedName name="NProj09">[1]Settings!$D$20</definedName>
    <definedName name="NProj10">[1]Settings!$D$21</definedName>
    <definedName name="NProj11">[1]Settings!$D$22</definedName>
    <definedName name="NProj12">[1]Settings!$D$23</definedName>
    <definedName name="NProj13">[1]Settings!$D$24</definedName>
    <definedName name="num">[1]TradBudMF!$B$7:$B$18</definedName>
    <definedName name="OProj01">[1]Indicators!#REF!</definedName>
    <definedName name="OProj02">[1]Indicators!#REF!</definedName>
    <definedName name="OProj03">[1]Indicators!#REF!</definedName>
    <definedName name="OProj04">[1]Indicators!#REF!</definedName>
    <definedName name="OProj05">[1]Indicators!#REF!</definedName>
    <definedName name="OProj06">[1]Indicators!#REF!</definedName>
    <definedName name="OProj07">[1]Indicators!#REF!</definedName>
    <definedName name="OProj08">[1]Indicators!#REF!</definedName>
    <definedName name="OProj09">[1]Indicators!#REF!</definedName>
    <definedName name="OProj10">[1]Indicators!#REF!</definedName>
    <definedName name="OProj11">[1]Indicators!#REF!</definedName>
    <definedName name="OProj12">[1]Indicators!#REF!</definedName>
    <definedName name="OProj13">[1]Indicators!#REF!</definedName>
    <definedName name="pays">[1]Settings!$F$6</definedName>
    <definedName name="PDepRel">[1]TradBudMF!$B$22</definedName>
    <definedName name="Plagematos">[1]Export!#REF!</definedName>
    <definedName name="PMReest">[1]TradBudMF!$B$21</definedName>
    <definedName name="_xlnm.Print_Area" localSheetId="5">'CIK secured and agreed'!$A$1:$J$22</definedName>
    <definedName name="_xlnm.Print_Area" localSheetId="2">'Secured grants and contracts'!$A$1:$T$40</definedName>
    <definedName name="_xlnm.Print_Titles" localSheetId="2">'Secured grants and contracts'!$A:$B,'Secured grants and contracts'!$2:$3</definedName>
    <definedName name="Tauxchange">[1]Settings!$E$31:$H$35</definedName>
    <definedName name="TotZG12">[1]Total!$D$9:$P$86,[1]Total!$D$88:$P$88,[1]Total!$D$92:$P$100,[1]Total!$D$102:$P$102</definedName>
    <definedName name="Typvehfr">[1]TradBudMF!$F$27:$G$35</definedName>
    <definedName name="Typvehfrnum">[1]TradBudMF!$F$27:$F$35</definedName>
    <definedName name="USD">[1]Settings!$E$32</definedName>
  </definedNames>
  <calcPr calcId="144525"/>
</workbook>
</file>

<file path=xl/calcChain.xml><?xml version="1.0" encoding="utf-8"?>
<calcChain xmlns="http://schemas.openxmlformats.org/spreadsheetml/2006/main">
  <c r="I19" i="1" l="1"/>
  <c r="I11" i="3" l="1"/>
  <c r="H29" i="10" l="1"/>
  <c r="N6" i="5"/>
  <c r="M9" i="5"/>
  <c r="M11" i="5"/>
  <c r="M13" i="5"/>
  <c r="M15" i="5"/>
  <c r="M17" i="5"/>
  <c r="M19" i="5"/>
  <c r="M21" i="5"/>
  <c r="M23" i="5"/>
  <c r="M25" i="5"/>
  <c r="M6" i="5"/>
  <c r="G15" i="3" l="1"/>
  <c r="H19" i="3" l="1"/>
  <c r="I19" i="3"/>
  <c r="G19" i="3"/>
  <c r="L6" i="5" l="1"/>
  <c r="G25" i="5" l="1"/>
  <c r="L25" i="5" l="1"/>
  <c r="L19" i="5" l="1"/>
  <c r="C21" i="1"/>
  <c r="C19" i="1" l="1"/>
  <c r="E32" i="1"/>
  <c r="F13" i="10"/>
  <c r="F31" i="10" l="1"/>
  <c r="F11" i="10"/>
  <c r="Q3" i="10"/>
  <c r="Q5" i="10"/>
  <c r="Q4" i="10" l="1"/>
  <c r="P9" i="10"/>
  <c r="A1" i="11" l="1"/>
  <c r="A1" i="6"/>
  <c r="A1" i="3"/>
  <c r="A1" i="5"/>
  <c r="A1" i="10"/>
  <c r="F28" i="10"/>
  <c r="F27" i="10" s="1"/>
  <c r="F21" i="10"/>
  <c r="H11" i="10"/>
  <c r="H10" i="10" s="1"/>
  <c r="H14" i="10"/>
  <c r="F25" i="10"/>
  <c r="F24" i="10" s="1"/>
  <c r="C24" i="1" s="1"/>
  <c r="H25" i="10"/>
  <c r="I25" i="10" s="1"/>
  <c r="I24" i="10" s="1"/>
  <c r="I34" i="10"/>
  <c r="H39" i="10"/>
  <c r="H44" i="10"/>
  <c r="F42" i="10"/>
  <c r="I42" i="10"/>
  <c r="H42" i="10"/>
  <c r="G42" i="10"/>
  <c r="F39" i="10"/>
  <c r="F36" i="10"/>
  <c r="D28" i="1" s="1"/>
  <c r="D32" i="1" s="1"/>
  <c r="F33" i="10"/>
  <c r="F30" i="10"/>
  <c r="C26" i="1"/>
  <c r="I39" i="10"/>
  <c r="F6" i="10"/>
  <c r="G19" i="1"/>
  <c r="G7" i="3"/>
  <c r="H19" i="1" s="1"/>
  <c r="L9" i="5"/>
  <c r="G20" i="1" s="1"/>
  <c r="G10" i="3"/>
  <c r="H20" i="1" s="1"/>
  <c r="L11" i="5"/>
  <c r="G13" i="3"/>
  <c r="F18" i="10"/>
  <c r="C22" i="1" s="1"/>
  <c r="L13" i="5"/>
  <c r="G22" i="1" s="1"/>
  <c r="G16" i="3"/>
  <c r="H22" i="1" s="1"/>
  <c r="L15" i="5"/>
  <c r="G23" i="1" s="1"/>
  <c r="H23" i="1"/>
  <c r="L17" i="5"/>
  <c r="G24" i="1" s="1"/>
  <c r="G24" i="3"/>
  <c r="H24" i="1" s="1"/>
  <c r="G25" i="1"/>
  <c r="G27" i="3"/>
  <c r="H25" i="1" s="1"/>
  <c r="L21" i="5"/>
  <c r="G26" i="1" s="1"/>
  <c r="G30" i="3"/>
  <c r="H26" i="1" s="1"/>
  <c r="L23" i="5"/>
  <c r="G27" i="1" s="1"/>
  <c r="G33" i="3"/>
  <c r="H27" i="1" s="1"/>
  <c r="G28" i="1"/>
  <c r="G36" i="3"/>
  <c r="H28" i="1" s="1"/>
  <c r="F12" i="6"/>
  <c r="L27" i="5"/>
  <c r="G29" i="1" s="1"/>
  <c r="G39" i="3"/>
  <c r="H29" i="1" s="1"/>
  <c r="G42" i="3"/>
  <c r="H30" i="1" s="1"/>
  <c r="L31" i="5"/>
  <c r="G31" i="1" s="1"/>
  <c r="G45" i="3"/>
  <c r="H31" i="1" s="1"/>
  <c r="L29" i="5"/>
  <c r="G30" i="1" s="1"/>
  <c r="F15" i="6"/>
  <c r="F19" i="6" s="1"/>
  <c r="F6" i="6"/>
  <c r="F9" i="6"/>
  <c r="N29" i="5"/>
  <c r="G6" i="10"/>
  <c r="I13" i="3"/>
  <c r="N9" i="5"/>
  <c r="I39" i="3"/>
  <c r="F32" i="1"/>
  <c r="B11" i="1" s="1"/>
  <c r="C11" i="1" s="1"/>
  <c r="N27" i="5"/>
  <c r="H16" i="11"/>
  <c r="H45" i="3"/>
  <c r="I45" i="3"/>
  <c r="H42" i="3"/>
  <c r="H33" i="3"/>
  <c r="I33" i="3"/>
  <c r="H30" i="3"/>
  <c r="I30" i="3"/>
  <c r="H27" i="3"/>
  <c r="H24" i="3"/>
  <c r="H16" i="3"/>
  <c r="I16" i="3"/>
  <c r="H13" i="3"/>
  <c r="H10" i="3"/>
  <c r="I24" i="3"/>
  <c r="I42" i="3"/>
  <c r="J57" i="3"/>
  <c r="I10" i="3"/>
  <c r="H39" i="3"/>
  <c r="H36" i="3"/>
  <c r="H7" i="3"/>
  <c r="I27" i="10"/>
  <c r="G13" i="10"/>
  <c r="G18" i="10"/>
  <c r="G21" i="10"/>
  <c r="G24" i="10"/>
  <c r="G27" i="10"/>
  <c r="G30" i="10"/>
  <c r="G33" i="10"/>
  <c r="G36" i="10"/>
  <c r="G44" i="10"/>
  <c r="I6" i="10"/>
  <c r="H18" i="10"/>
  <c r="H21" i="10"/>
  <c r="H30" i="10"/>
  <c r="I18" i="10"/>
  <c r="I21" i="10"/>
  <c r="I30" i="10"/>
  <c r="H6" i="10"/>
  <c r="G9" i="5"/>
  <c r="G6" i="5"/>
  <c r="M31" i="5"/>
  <c r="N31" i="5"/>
  <c r="M29" i="5"/>
  <c r="M27" i="5"/>
  <c r="N23" i="5"/>
  <c r="G31" i="5"/>
  <c r="G29" i="5"/>
  <c r="G27" i="5"/>
  <c r="G23" i="5"/>
  <c r="N21" i="5"/>
  <c r="G21" i="5"/>
  <c r="G17" i="5"/>
  <c r="G15" i="5"/>
  <c r="N13" i="5"/>
  <c r="G13" i="5"/>
  <c r="G11" i="5"/>
  <c r="I7" i="3"/>
  <c r="N15" i="5"/>
  <c r="I27" i="3"/>
  <c r="N11" i="5"/>
  <c r="H27" i="10"/>
  <c r="N17" i="5"/>
  <c r="J32" i="1"/>
  <c r="I36" i="10"/>
  <c r="G39" i="10"/>
  <c r="I36" i="3"/>
  <c r="N25" i="5"/>
  <c r="G10" i="10"/>
  <c r="N19" i="5"/>
  <c r="I10" i="10"/>
  <c r="G21" i="1" l="1"/>
  <c r="B21" i="1" s="1"/>
  <c r="I21" i="1" s="1"/>
  <c r="C25" i="1"/>
  <c r="C29" i="1"/>
  <c r="B29" i="1" s="1"/>
  <c r="I29" i="1" s="1"/>
  <c r="C23" i="1"/>
  <c r="I33" i="10"/>
  <c r="C27" i="1"/>
  <c r="B27" i="1" s="1"/>
  <c r="I27" i="1" s="1"/>
  <c r="H32" i="1"/>
  <c r="B19" i="1"/>
  <c r="I31" i="1"/>
  <c r="B28" i="1"/>
  <c r="I28" i="1" s="1"/>
  <c r="I30" i="1"/>
  <c r="B23" i="1"/>
  <c r="I23" i="1" s="1"/>
  <c r="B26" i="1"/>
  <c r="I26" i="1" s="1"/>
  <c r="B22" i="1"/>
  <c r="I22" i="1" s="1"/>
  <c r="B24" i="1"/>
  <c r="I24" i="1" s="1"/>
  <c r="B25" i="1"/>
  <c r="I25" i="1" s="1"/>
  <c r="M40" i="5"/>
  <c r="F44" i="10"/>
  <c r="F48" i="10" s="1"/>
  <c r="N40" i="5"/>
  <c r="H48" i="3"/>
  <c r="L40" i="5"/>
  <c r="B8" i="1" s="1"/>
  <c r="I48" i="3"/>
  <c r="G48" i="10"/>
  <c r="H24" i="10"/>
  <c r="H36" i="10"/>
  <c r="I14" i="10"/>
  <c r="I13" i="10" s="1"/>
  <c r="H13" i="10"/>
  <c r="F10" i="10"/>
  <c r="C20" i="1" s="1"/>
  <c r="G48" i="3"/>
  <c r="H33" i="10"/>
  <c r="I44" i="10"/>
  <c r="G32" i="1" l="1"/>
  <c r="C32" i="1"/>
  <c r="B10" i="1"/>
  <c r="B12" i="1" s="1"/>
  <c r="B20" i="1"/>
  <c r="I20" i="1" s="1"/>
  <c r="H48" i="10"/>
  <c r="I48" i="10"/>
  <c r="H33" i="1"/>
  <c r="C8" i="1" l="1"/>
  <c r="G33" i="1"/>
  <c r="B7" i="1"/>
  <c r="B32" i="1"/>
  <c r="B33" i="1" s="1"/>
  <c r="C10" i="1"/>
  <c r="C7" i="1"/>
  <c r="B9" i="1"/>
  <c r="I32" i="1"/>
  <c r="I33" i="1" s="1"/>
  <c r="B13" i="1" l="1"/>
  <c r="C13" i="1" s="1"/>
  <c r="B14" i="1" l="1"/>
</calcChain>
</file>

<file path=xl/comments1.xml><?xml version="1.0" encoding="utf-8"?>
<comments xmlns="http://schemas.openxmlformats.org/spreadsheetml/2006/main">
  <authors>
    <author>Retta, Losane</author>
  </authors>
  <commentList>
    <comment ref="B8" authorId="0">
      <text>
        <r>
          <rPr>
            <b/>
            <sz val="9"/>
            <color indexed="81"/>
            <rFont val="Tahoma"/>
            <family val="2"/>
          </rPr>
          <t>Retta, Losane:</t>
        </r>
        <r>
          <rPr>
            <sz val="9"/>
            <color indexed="81"/>
            <rFont val="Tahoma"/>
            <family val="2"/>
          </rPr>
          <t xml:space="preserve">
CARE Canada share 25% of the total appeal
</t>
        </r>
      </text>
    </comment>
    <comment ref="A37" authorId="0">
      <text>
        <r>
          <rPr>
            <b/>
            <sz val="9"/>
            <color indexed="81"/>
            <rFont val="Tahoma"/>
            <family val="2"/>
          </rPr>
          <t>Retta, Losane:</t>
        </r>
        <r>
          <rPr>
            <sz val="9"/>
            <color indexed="81"/>
            <rFont val="Tahoma"/>
            <family val="2"/>
          </rPr>
          <t xml:space="preserve">
CARE UK share 6.2% of the total Appeal</t>
        </r>
      </text>
    </comment>
  </commentList>
</comments>
</file>

<file path=xl/comments2.xml><?xml version="1.0" encoding="utf-8"?>
<comments xmlns="http://schemas.openxmlformats.org/spreadsheetml/2006/main">
  <authors>
    <author>Williams</author>
    <author>Retta, Losane</author>
  </authors>
  <commentList>
    <comment ref="D4" authorId="0">
      <text>
        <r>
          <rPr>
            <sz val="10"/>
            <color indexed="81"/>
            <rFont val="Tahoma"/>
            <family val="2"/>
          </rPr>
          <t xml:space="preserve">The CARE International Member sourcing the project funds i.e submitting to donor </t>
        </r>
      </text>
    </comment>
    <comment ref="E4" authorId="0">
      <text>
        <r>
          <rPr>
            <sz val="10"/>
            <color indexed="81"/>
            <rFont val="Tahoma"/>
            <family val="2"/>
          </rPr>
          <t>As per Project Donor Contract</t>
        </r>
      </text>
    </comment>
    <comment ref="K4" authorId="0">
      <text>
        <r>
          <rPr>
            <sz val="10"/>
            <color indexed="81"/>
            <rFont val="Tahoma"/>
            <family val="2"/>
          </rPr>
          <t>Life of Project USD Value as per project proposal. Includes CI Member share</t>
        </r>
      </text>
    </comment>
    <comment ref="M7" authorId="1">
      <text>
        <r>
          <rPr>
            <b/>
            <sz val="9"/>
            <color indexed="81"/>
            <rFont val="Tahoma"/>
            <family val="2"/>
          </rPr>
          <t>Retta, Losane:</t>
        </r>
        <r>
          <rPr>
            <sz val="9"/>
            <color indexed="81"/>
            <rFont val="Tahoma"/>
            <family val="2"/>
          </rPr>
          <t xml:space="preserve">
10% Adret + 10K for monitoring trip 
</t>
        </r>
      </text>
    </comment>
  </commentList>
</comments>
</file>

<file path=xl/comments3.xml><?xml version="1.0" encoding="utf-8"?>
<comments xmlns="http://schemas.openxmlformats.org/spreadsheetml/2006/main">
  <authors>
    <author>Williams</author>
  </authors>
  <commentList>
    <comment ref="A5" authorId="0">
      <text>
        <r>
          <rPr>
            <sz val="10"/>
            <color indexed="81"/>
            <rFont val="Tahoma"/>
            <family val="2"/>
          </rPr>
          <t xml:space="preserve">The CARE International Member sourcing the project funds i.e submitting to donor </t>
        </r>
      </text>
    </comment>
  </commentList>
</comments>
</file>

<file path=xl/comments4.xml><?xml version="1.0" encoding="utf-8"?>
<comments xmlns="http://schemas.openxmlformats.org/spreadsheetml/2006/main">
  <authors>
    <author>Williams</author>
  </authors>
  <commentList>
    <comment ref="A4" authorId="0">
      <text>
        <r>
          <rPr>
            <sz val="10"/>
            <color indexed="81"/>
            <rFont val="Tahoma"/>
            <family val="2"/>
          </rPr>
          <t xml:space="preserve">The CARE International Member sourcing the project funds i.e submitting to donor </t>
        </r>
      </text>
    </comment>
    <comment ref="F4" authorId="0">
      <text>
        <r>
          <rPr>
            <sz val="10"/>
            <color indexed="81"/>
            <rFont val="Tahoma"/>
            <family val="2"/>
          </rPr>
          <t>Life of Project USD Value as per project proposal. Includes CI Member share</t>
        </r>
      </text>
    </comment>
    <comment ref="G5" authorId="0">
      <text>
        <r>
          <rPr>
            <sz val="10"/>
            <color indexed="81"/>
            <rFont val="Tahoma"/>
            <family val="2"/>
          </rPr>
          <t xml:space="preserve">Note exchange rate used by inserting a comment
</t>
        </r>
      </text>
    </comment>
    <comment ref="H5" authorId="0">
      <text>
        <r>
          <rPr>
            <sz val="10"/>
            <color indexed="81"/>
            <rFont val="Tahoma"/>
            <family val="2"/>
          </rPr>
          <t>Note exchange rate used by inserting a comment</t>
        </r>
      </text>
    </comment>
  </commentList>
</comments>
</file>

<file path=xl/sharedStrings.xml><?xml version="1.0" encoding="utf-8"?>
<sst xmlns="http://schemas.openxmlformats.org/spreadsheetml/2006/main" count="230" uniqueCount="162">
  <si>
    <t>CARE Germany</t>
    <phoneticPr fontId="17" type="noConversion"/>
  </si>
  <si>
    <t>CARE Australia</t>
    <phoneticPr fontId="17" type="noConversion"/>
  </si>
  <si>
    <t>CARE Austria</t>
    <phoneticPr fontId="17" type="noConversion"/>
  </si>
  <si>
    <t>CARE Canada</t>
    <phoneticPr fontId="17" type="noConversion"/>
  </si>
  <si>
    <t>CARE Denmark</t>
    <phoneticPr fontId="17" type="noConversion"/>
  </si>
  <si>
    <t>CARE France</t>
    <phoneticPr fontId="17" type="noConversion"/>
  </si>
  <si>
    <t>CARE Japan</t>
    <phoneticPr fontId="17" type="noConversion"/>
  </si>
  <si>
    <t>CARE Netherland</t>
    <phoneticPr fontId="17" type="noConversion"/>
  </si>
  <si>
    <t>CARE Norway</t>
    <phoneticPr fontId="17" type="noConversion"/>
  </si>
  <si>
    <t>CARE UK</t>
    <phoneticPr fontId="17" type="noConversion"/>
  </si>
  <si>
    <t>CARE USA</t>
    <phoneticPr fontId="17" type="noConversion"/>
  </si>
  <si>
    <t>CI</t>
    <phoneticPr fontId="17" type="noConversion"/>
  </si>
  <si>
    <t xml:space="preserve"> Submitted/ in the pipeline grants and contract Funds </t>
  </si>
  <si>
    <t>Exchange rate</t>
  </si>
  <si>
    <t>1 CAD=USD</t>
  </si>
  <si>
    <t xml:space="preserve"> £  = USD </t>
  </si>
  <si>
    <t>1USD= JPY</t>
  </si>
  <si>
    <t xml:space="preserve">Funding matrix is aimed to track, coordinate funding allocations to affected country office(s). </t>
  </si>
  <si>
    <t>CARE Australia</t>
    <phoneticPr fontId="17" type="noConversion"/>
  </si>
  <si>
    <t>CARE Austria</t>
    <phoneticPr fontId="17" type="noConversion"/>
  </si>
  <si>
    <t>CARE Canada</t>
    <phoneticPr fontId="17" type="noConversion"/>
  </si>
  <si>
    <t>CARE Denmark</t>
    <phoneticPr fontId="17" type="noConversion"/>
  </si>
  <si>
    <t>CARE France</t>
    <phoneticPr fontId="17" type="noConversion"/>
  </si>
  <si>
    <t>CARE Japan</t>
    <phoneticPr fontId="17" type="noConversion"/>
  </si>
  <si>
    <t>CARE Germany</t>
    <phoneticPr fontId="17" type="noConversion"/>
  </si>
  <si>
    <t>CARE Netherlands</t>
    <phoneticPr fontId="17" type="noConversion"/>
  </si>
  <si>
    <t>CARE Norway</t>
    <phoneticPr fontId="17" type="noConversion"/>
  </si>
  <si>
    <t>CARE UK</t>
    <phoneticPr fontId="17" type="noConversion"/>
  </si>
  <si>
    <t>CARE USA</t>
    <phoneticPr fontId="17" type="noConversion"/>
  </si>
  <si>
    <t>CI CEG</t>
    <phoneticPr fontId="17" type="noConversion"/>
  </si>
  <si>
    <t>CARE Australia</t>
    <phoneticPr fontId="17" type="noConversion"/>
  </si>
  <si>
    <t>CI-CEG</t>
    <phoneticPr fontId="17" type="noConversion"/>
  </si>
  <si>
    <t>CARE Canada</t>
    <phoneticPr fontId="17" type="noConversion"/>
  </si>
  <si>
    <t>CI-CEG</t>
    <phoneticPr fontId="17" type="noConversion"/>
  </si>
  <si>
    <t>Any appeal money raised that has specific donor contractual requirements (i.e. specific reporting and time frame, separate, budget etc) should be moved to the secured grants and contract page with all the specific details.</t>
  </si>
  <si>
    <t xml:space="preserve">Net allocation available to the country office </t>
  </si>
  <si>
    <t>CI MEMBERS FUNDRAISING OVERVIEW</t>
  </si>
  <si>
    <t>Exchange rate normally used to cover fluctuation risks etc.</t>
  </si>
  <si>
    <t>Funding time frame – please note this is key for all money including appeals.</t>
  </si>
  <si>
    <r>
      <t>NB</t>
    </r>
    <r>
      <rPr>
        <b/>
        <sz val="10"/>
        <rFont val="Arial"/>
        <family val="2"/>
      </rPr>
      <t xml:space="preserve">: Please ensure no double counting and that appeal money is appearing in both tabs. </t>
    </r>
  </si>
  <si>
    <r>
      <t>NB:</t>
    </r>
    <r>
      <rPr>
        <sz val="10"/>
        <rFont val="Arial"/>
        <family val="2"/>
      </rPr>
      <t xml:space="preserve"> Restricted appeal funds (with a proposal, contract, time frame, budget etc) will be reported to the grants and contract tab and not be included in the appeal money.</t>
    </r>
  </si>
  <si>
    <t xml:space="preserve">The adret /ICR and other expenses retained by the CI Members </t>
  </si>
  <si>
    <t xml:space="preserve">Net allocation available for the country office </t>
  </si>
  <si>
    <t xml:space="preserve">Secured funding (appeals, grants, institutional funding) </t>
  </si>
  <si>
    <t>Secured grants and contracts</t>
  </si>
  <si>
    <t>Submission Status (i.e.concept, proposal submitted)</t>
  </si>
  <si>
    <t xml:space="preserve">TOTAL </t>
  </si>
  <si>
    <t>Grant and Contract proposal in the pipeline (restricted funding)</t>
  </si>
  <si>
    <t>CARE Australia</t>
  </si>
  <si>
    <t>Project Manager CIM Contact</t>
  </si>
  <si>
    <t>1 AUS = USD</t>
  </si>
  <si>
    <t xml:space="preserve">1 £  = USD </t>
  </si>
  <si>
    <t>Total budget amount in USD</t>
  </si>
  <si>
    <t xml:space="preserve">Project duration (months) </t>
  </si>
  <si>
    <t>First available start date.</t>
  </si>
  <si>
    <t>Total budget amount USD</t>
  </si>
  <si>
    <t>Adret and other expenses retained by CI member</t>
  </si>
  <si>
    <t>CO available budget</t>
  </si>
  <si>
    <t xml:space="preserve">Contact person </t>
  </si>
  <si>
    <t>Amount received (donor currency)</t>
  </si>
  <si>
    <t>Comments</t>
  </si>
  <si>
    <t>Contact point</t>
  </si>
  <si>
    <t>Comments / description</t>
  </si>
  <si>
    <t>Netherlands</t>
  </si>
  <si>
    <t>Rejected Proposals:</t>
  </si>
  <si>
    <t xml:space="preserve">Total value </t>
  </si>
  <si>
    <r>
      <t xml:space="preserve">Appeal funding available </t>
    </r>
    <r>
      <rPr>
        <sz val="11"/>
        <rFont val="Arial"/>
        <family val="2"/>
      </rPr>
      <t>(including funds to be reimbursed)</t>
    </r>
  </si>
  <si>
    <t>Total Secured Funds</t>
  </si>
  <si>
    <t>Flexible appeal funds in pipeline</t>
  </si>
  <si>
    <t>Total Funding (cash) Secured &amp; Pipeline</t>
  </si>
  <si>
    <t>CARE Member</t>
  </si>
  <si>
    <t>Revenue FC</t>
  </si>
  <si>
    <t>IPIA in place</t>
  </si>
  <si>
    <t>Amount Allocated to CO</t>
  </si>
  <si>
    <t>Net Revenue Amount</t>
  </si>
  <si>
    <t xml:space="preserve">Adret maintained by member </t>
  </si>
  <si>
    <t>USA</t>
  </si>
  <si>
    <t xml:space="preserve">CI Member contact </t>
  </si>
  <si>
    <t>Objectives/Activities   (Short Programme Description)</t>
  </si>
  <si>
    <t xml:space="preserve">TOTAL FUNDING TARGET </t>
  </si>
  <si>
    <t xml:space="preserve">CI members will be required to fill-in this fundraising sheet with their latest information on fundraising for the emergency or emergencies.  </t>
  </si>
  <si>
    <t>The funding matrix will aim to capture:</t>
  </si>
  <si>
    <t>This funding matrix should be filled with special focus on the following item:</t>
  </si>
  <si>
    <t xml:space="preserve">CEG will share the information with the country office(s) to help them with response planning.  </t>
  </si>
  <si>
    <t>•</t>
  </si>
  <si>
    <t xml:space="preserve">The gross amount received from donors, </t>
  </si>
  <si>
    <t>Appeal in the pipeline (pledged but money not received yet)</t>
  </si>
  <si>
    <t>PIPEDREAMS Grant &amp; Contracts (not yet submitted or submitted not  yet approved)</t>
  </si>
  <si>
    <t xml:space="preserve">Gross amount received from the donor (in donor and USD currency) </t>
  </si>
  <si>
    <t>Adret and other expenses to be maintained by the CI Members</t>
  </si>
  <si>
    <t xml:space="preserve">CARE Members </t>
  </si>
  <si>
    <t>Australia</t>
  </si>
  <si>
    <t>Austria</t>
  </si>
  <si>
    <t>Canada</t>
  </si>
  <si>
    <t>France</t>
  </si>
  <si>
    <t>Japan</t>
  </si>
  <si>
    <t>Germany</t>
  </si>
  <si>
    <t>Norway</t>
  </si>
  <si>
    <t>UK</t>
  </si>
  <si>
    <t>CEG</t>
  </si>
  <si>
    <t>USA *</t>
  </si>
  <si>
    <t>Donor</t>
  </si>
  <si>
    <t>CARE member</t>
  </si>
  <si>
    <t>Duration</t>
  </si>
  <si>
    <t>Amount Approved (USD)</t>
  </si>
  <si>
    <t>Start date</t>
  </si>
  <si>
    <t>End date</t>
  </si>
  <si>
    <t>FUNDS TO BE REIMBURSED  (ERF, Board Endowment Fund etc,)</t>
  </si>
  <si>
    <t>Reimbursement Status</t>
  </si>
  <si>
    <t>Fund Code</t>
  </si>
  <si>
    <t>CARE International Member Project Partner</t>
  </si>
  <si>
    <t>Project Title</t>
  </si>
  <si>
    <t>Number and/or Type of Targeted Beneficiaries</t>
  </si>
  <si>
    <t>Objectives / Activities 
(Short Project Description)</t>
  </si>
  <si>
    <t xml:space="preserve">Total Budget Amount </t>
  </si>
  <si>
    <t>Status / Comments</t>
  </si>
  <si>
    <t>Project Information Last Updated</t>
  </si>
  <si>
    <t>Project Duration Months</t>
  </si>
  <si>
    <t>Proposed Start Date</t>
  </si>
  <si>
    <t>Proposed 
End Date</t>
  </si>
  <si>
    <t>TOTAL (USD):</t>
  </si>
  <si>
    <t>Project Location</t>
  </si>
  <si>
    <t>Project Sector</t>
  </si>
  <si>
    <t>Donor Contract Eligible Expenditure Period</t>
  </si>
  <si>
    <t xml:space="preserve">Total Budget Amount  </t>
  </si>
  <si>
    <t xml:space="preserve">Funding Overview </t>
  </si>
  <si>
    <t>Currency: USD</t>
  </si>
  <si>
    <t>Members Funding Overview</t>
  </si>
  <si>
    <t xml:space="preserve">Total </t>
  </si>
  <si>
    <t xml:space="preserve">SECURED GRANTS and CONTRACTED </t>
  </si>
  <si>
    <t xml:space="preserve">PRIVATE FUNDING/ APPEALS CONFIRMED   </t>
  </si>
  <si>
    <t xml:space="preserve">Items </t>
  </si>
  <si>
    <t xml:space="preserve">Qty </t>
  </si>
  <si>
    <t xml:space="preserve">Value in USD </t>
  </si>
  <si>
    <t xml:space="preserve">Description </t>
  </si>
  <si>
    <t>Secured in-kind donation</t>
  </si>
  <si>
    <t xml:space="preserve">Approved Contributions In kind </t>
  </si>
  <si>
    <t>1 USD = EURO</t>
  </si>
  <si>
    <t>Denmark</t>
  </si>
  <si>
    <t xml:space="preserve">Balance to be raised </t>
  </si>
  <si>
    <t>Grants and contracts secured</t>
  </si>
  <si>
    <t>Sub-total confirmed funding</t>
  </si>
  <si>
    <t>Grants &amp; contracts in pipeline</t>
  </si>
  <si>
    <t>Appeal funds in pipeline</t>
  </si>
  <si>
    <t>Sub-total pipeline</t>
  </si>
  <si>
    <t>Total cash secured and in pipeline</t>
  </si>
  <si>
    <t>Grant &amp; Contracts PIPEDREAMS (discussions/not yet submitted)</t>
  </si>
  <si>
    <t>Gross Amount Received (donor currency)</t>
  </si>
  <si>
    <t>Gross Revenue Amount (USD)</t>
  </si>
  <si>
    <t>Amount Raised</t>
  </si>
  <si>
    <t>Gross Amount Proposed (donor currency)</t>
  </si>
  <si>
    <t>Adret and other expenses retained by CI member in USD</t>
    <phoneticPr fontId="17" type="noConversion"/>
  </si>
  <si>
    <t>Amount Allocated to CO in USD</t>
    <phoneticPr fontId="17" type="noConversion"/>
  </si>
  <si>
    <t>Netherland</t>
  </si>
  <si>
    <t>PID/PN</t>
  </si>
  <si>
    <t>1 AUD = USD</t>
  </si>
  <si>
    <t xml:space="preserve">NOK = </t>
  </si>
  <si>
    <t>Joint Appeal in the pipeline</t>
  </si>
  <si>
    <t xml:space="preserve">Joint Appeal Secured </t>
  </si>
  <si>
    <t>Project Titel</t>
  </si>
  <si>
    <t xml:space="preserve">DATE: </t>
  </si>
  <si>
    <t>Flexible &amp; secured appeal funds (including funds to be reimbursed)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</si>
</sst>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_(&quot;$&quot;* \(#,##0\);_(&quot;$&quot;* &quot;-&quot;_);_(@_)"/>
    <numFmt numFmtId="165" formatCode="_(* #,##0.00_);_(* \(#,##0.00\);_(* &quot;-&quot;??_);_(@_)"/>
    <numFmt numFmtId="166" formatCode="[$-409]d\-mmm\-yy;@"/>
    <numFmt numFmtId="167" formatCode="dd\-mmm\-yyyy"/>
    <numFmt numFmtId="168" formatCode="[$$-409]#,##0"/>
    <numFmt numFmtId="169" formatCode="_(* #,##0_);_(* \(#,##0\);_(* &quot;-&quot;??_);_(@_)"/>
    <numFmt numFmtId="170" formatCode="&quot;$&quot;#,##0"/>
    <numFmt numFmtId="171" formatCode="&quot;€&quot;\ #,##0.00"/>
    <numFmt numFmtId="172" formatCode="#,##0_ "/>
    <numFmt numFmtId="173" formatCode="[$€-2]\ #,##0"/>
    <numFmt numFmtId="174" formatCode="[$¥-411]#,##0"/>
    <numFmt numFmtId="175" formatCode="_([$€]* #,##0.00_);_([$€]* \(#,##0.00\);_([$€]* &quot;-&quot;??_);_(@_)"/>
    <numFmt numFmtId="176" formatCode="[$EUR]\ #,##0.00;\-[$EUR]\ #,##0.00"/>
    <numFmt numFmtId="177" formatCode="#,##0.00000000"/>
    <numFmt numFmtId="179" formatCode="_-* #,##0.00\ _F_-;\-* #,##0.00\ _F_-;_-* &quot;-&quot;??\ _F_-;_-@_-"/>
    <numFmt numFmtId="181" formatCode="&quot;€&quot;\ #,##0"/>
  </numFmts>
  <fonts count="73">
    <font>
      <sz val="10"/>
      <name val="Arial"/>
      <family val="2"/>
    </font>
    <font>
      <sz val="10"/>
      <name val="Arial"/>
      <family val="2"/>
    </font>
    <font>
      <sz val="12"/>
      <name val="Arial"/>
      <family val="2"/>
    </font>
    <font>
      <b/>
      <sz val="14"/>
      <name val="Arial"/>
      <family val="2"/>
    </font>
    <font>
      <b/>
      <sz val="18"/>
      <name val="Arial"/>
      <family val="2"/>
    </font>
    <font>
      <b/>
      <sz val="12"/>
      <name val="Arial"/>
      <family val="2"/>
    </font>
    <font>
      <b/>
      <sz val="11"/>
      <name val="Arial"/>
      <family val="2"/>
    </font>
    <font>
      <sz val="10"/>
      <name val="Arial"/>
      <family val="2"/>
    </font>
    <font>
      <b/>
      <sz val="10"/>
      <name val="Arial"/>
      <family val="2"/>
    </font>
    <font>
      <sz val="9"/>
      <name val="Arial"/>
      <family val="2"/>
    </font>
    <font>
      <sz val="9"/>
      <name val="Arial"/>
      <family val="2"/>
    </font>
    <font>
      <b/>
      <sz val="8"/>
      <name val="Arial"/>
      <family val="2"/>
    </font>
    <font>
      <sz val="10"/>
      <color indexed="8"/>
      <name val="Arial"/>
      <family val="2"/>
    </font>
    <font>
      <b/>
      <sz val="10"/>
      <color indexed="8"/>
      <name val="Arial"/>
      <family val="2"/>
    </font>
    <font>
      <b/>
      <sz val="12"/>
      <name val="Arial"/>
      <family val="2"/>
    </font>
    <font>
      <b/>
      <sz val="16"/>
      <color indexed="8"/>
      <name val="Arial"/>
      <family val="2"/>
    </font>
    <font>
      <b/>
      <sz val="14"/>
      <color indexed="8"/>
      <name val="Arial"/>
      <family val="2"/>
    </font>
    <font>
      <sz val="8"/>
      <name val="Arial"/>
      <family val="2"/>
    </font>
    <font>
      <sz val="7"/>
      <name val="Arial"/>
      <family val="2"/>
    </font>
    <font>
      <sz val="10"/>
      <color indexed="81"/>
      <name val="Tahoma"/>
      <family val="2"/>
    </font>
    <font>
      <sz val="9"/>
      <color indexed="9"/>
      <name val="Arial"/>
      <family val="2"/>
    </font>
    <font>
      <sz val="14"/>
      <name val="Arial"/>
      <family val="2"/>
    </font>
    <font>
      <sz val="14"/>
      <name val="Arial"/>
      <family val="2"/>
    </font>
    <font>
      <b/>
      <sz val="14"/>
      <name val="Arial"/>
      <family val="2"/>
    </font>
    <font>
      <sz val="12"/>
      <name val="Arial"/>
      <family val="2"/>
    </font>
    <font>
      <sz val="10"/>
      <name val="Arial"/>
      <family val="2"/>
    </font>
    <font>
      <sz val="11"/>
      <name val="Arial"/>
      <family val="2"/>
    </font>
    <font>
      <b/>
      <sz val="9"/>
      <name val="Arial"/>
      <family val="2"/>
    </font>
    <font>
      <sz val="8"/>
      <color indexed="9"/>
      <name val="Arial"/>
      <family val="2"/>
    </font>
    <font>
      <sz val="14"/>
      <color indexed="9"/>
      <name val="Arial"/>
      <family val="2"/>
    </font>
    <font>
      <b/>
      <sz val="12"/>
      <color indexed="9"/>
      <name val="Arial"/>
      <family val="2"/>
    </font>
    <font>
      <sz val="9"/>
      <name val="Arial"/>
      <family val="2"/>
    </font>
    <font>
      <b/>
      <sz val="10"/>
      <name val="Arial"/>
      <family val="2"/>
    </font>
    <font>
      <sz val="10"/>
      <name val="Arial"/>
      <family val="2"/>
    </font>
    <font>
      <sz val="10"/>
      <name val="Arial"/>
      <family val="2"/>
    </font>
    <font>
      <b/>
      <sz val="18"/>
      <color indexed="8"/>
      <name val="Arial"/>
      <family val="2"/>
    </font>
    <font>
      <sz val="14"/>
      <color indexed="8"/>
      <name val="Arial"/>
      <family val="2"/>
    </font>
    <font>
      <b/>
      <sz val="7"/>
      <name val="Arial"/>
      <family val="2"/>
    </font>
    <font>
      <b/>
      <sz val="12"/>
      <color indexed="8"/>
      <name val="Arial"/>
      <family val="2"/>
    </font>
    <font>
      <b/>
      <sz val="16"/>
      <name val="Arial"/>
      <family val="2"/>
    </font>
    <font>
      <sz val="16"/>
      <name val="Arial"/>
      <family val="2"/>
    </font>
    <font>
      <sz val="8"/>
      <name val="Arial"/>
      <family val="2"/>
    </font>
    <font>
      <b/>
      <sz val="10"/>
      <color indexed="53"/>
      <name val="Arial"/>
      <family val="2"/>
    </font>
    <font>
      <b/>
      <sz val="10"/>
      <color indexed="60"/>
      <name val="Arial"/>
      <family val="2"/>
    </font>
    <font>
      <sz val="9"/>
      <color indexed="8"/>
      <name val="Arial"/>
      <family val="2"/>
    </font>
    <font>
      <sz val="10"/>
      <color indexed="10"/>
      <name val="Arial"/>
      <family val="2"/>
    </font>
    <font>
      <sz val="10"/>
      <color indexed="8"/>
      <name val="Arial"/>
      <family val="2"/>
    </font>
    <font>
      <sz val="10"/>
      <color indexed="10"/>
      <name val="Arial"/>
      <family val="2"/>
    </font>
    <font>
      <sz val="10"/>
      <color theme="5"/>
      <name val="Arial"/>
      <family val="2"/>
    </font>
    <font>
      <b/>
      <sz val="11"/>
      <name val="Calibri"/>
      <family val="2"/>
    </font>
    <font>
      <sz val="11"/>
      <name val="Calibri"/>
      <family val="2"/>
    </font>
    <font>
      <sz val="10"/>
      <color theme="4"/>
      <name val="Arial"/>
      <family val="2"/>
    </font>
    <font>
      <b/>
      <sz val="10"/>
      <color rgb="FF0070C0"/>
      <name val="Arial"/>
      <family val="2"/>
    </font>
    <font>
      <b/>
      <sz val="9"/>
      <color theme="4"/>
      <name val="Arial"/>
      <family val="2"/>
    </font>
    <font>
      <b/>
      <sz val="10"/>
      <color theme="4"/>
      <name val="Arial"/>
      <family val="2"/>
    </font>
    <font>
      <sz val="10"/>
      <name val="Times New Roman"/>
      <family val="1"/>
    </font>
    <font>
      <sz val="10"/>
      <name val="Calibri"/>
      <family val="2"/>
      <scheme val="minor"/>
    </font>
    <font>
      <sz val="8"/>
      <name val="Calibri"/>
      <family val="2"/>
      <scheme val="minor"/>
    </font>
    <font>
      <b/>
      <sz val="8"/>
      <name val="Calibri"/>
      <family val="2"/>
      <scheme val="minor"/>
    </font>
    <font>
      <sz val="8"/>
      <color theme="0"/>
      <name val="Arial"/>
      <family val="2"/>
    </font>
    <font>
      <b/>
      <sz val="10"/>
      <name val="Calibri"/>
      <family val="2"/>
      <scheme val="minor"/>
    </font>
    <font>
      <sz val="9"/>
      <color indexed="81"/>
      <name val="Tahoma"/>
      <family val="2"/>
    </font>
    <font>
      <b/>
      <sz val="9"/>
      <color indexed="81"/>
      <name val="Tahoma"/>
      <family val="2"/>
    </font>
    <font>
      <b/>
      <sz val="12"/>
      <color theme="0"/>
      <name val="Arial"/>
      <family val="2"/>
    </font>
    <font>
      <sz val="9"/>
      <color theme="0"/>
      <name val="Arial"/>
      <family val="2"/>
    </font>
    <font>
      <sz val="12"/>
      <color theme="0"/>
      <name val="Arial"/>
      <family val="2"/>
    </font>
    <font>
      <sz val="11"/>
      <color rgb="FF000000"/>
      <name val="Calibri"/>
      <family val="2"/>
    </font>
    <font>
      <sz val="9"/>
      <name val="Calibri"/>
      <family val="2"/>
      <scheme val="minor"/>
    </font>
    <font>
      <b/>
      <sz val="8"/>
      <color rgb="FFFF0000"/>
      <name val="Arial"/>
      <family val="2"/>
    </font>
    <font>
      <i/>
      <sz val="10"/>
      <name val="Arial"/>
      <family val="2"/>
    </font>
    <font>
      <sz val="10"/>
      <name val="Calibri"/>
      <family val="2"/>
    </font>
    <font>
      <sz val="10"/>
      <name val="Geneva"/>
    </font>
    <font>
      <sz val="10"/>
      <name val="Arial"/>
    </font>
  </fonts>
  <fills count="1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65"/>
        <bgColor indexed="64"/>
      </patternFill>
    </fill>
    <fill>
      <patternFill patternType="lightGray">
        <bgColor indexed="26"/>
      </patternFill>
    </fill>
    <fill>
      <patternFill patternType="gray125">
        <bgColor indexed="26"/>
      </patternFill>
    </fill>
    <fill>
      <patternFill patternType="solid">
        <fgColor indexed="26"/>
        <bgColor indexed="52"/>
      </patternFill>
    </fill>
    <fill>
      <patternFill patternType="solid">
        <fgColor indexed="47"/>
        <bgColor indexed="64"/>
      </patternFill>
    </fill>
    <fill>
      <patternFill patternType="lightGray"/>
    </fill>
    <fill>
      <patternFill patternType="gray125">
        <fgColor indexed="9"/>
        <bgColor indexed="26"/>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21"/>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6">
    <xf numFmtId="0" fontId="0" fillId="0" borderId="0"/>
    <xf numFmtId="165" fontId="1" fillId="0" borderId="0" applyFont="0" applyFill="0" applyBorder="0" applyAlignment="0" applyProtection="0"/>
    <xf numFmtId="175" fontId="1" fillId="0" borderId="0" applyFont="0" applyFill="0" applyBorder="0" applyAlignment="0" applyProtection="0"/>
    <xf numFmtId="179" fontId="72" fillId="0" borderId="0" applyFont="0" applyFill="0" applyBorder="0" applyAlignment="0" applyProtection="0"/>
    <xf numFmtId="38" fontId="71" fillId="0" borderId="0" applyFont="0" applyFill="0" applyBorder="0" applyAlignment="0" applyProtection="0"/>
    <xf numFmtId="0" fontId="72" fillId="0" borderId="0"/>
  </cellStyleXfs>
  <cellXfs count="990">
    <xf numFmtId="0" fontId="0" fillId="0" borderId="0" xfId="0"/>
    <xf numFmtId="0" fontId="0" fillId="0" borderId="0" xfId="0" applyFill="1"/>
    <xf numFmtId="0" fontId="2" fillId="0" borderId="0" xfId="0" applyFont="1"/>
    <xf numFmtId="0" fontId="3" fillId="0" borderId="0" xfId="0" applyFont="1" applyAlignment="1"/>
    <xf numFmtId="0" fontId="2" fillId="0" borderId="0" xfId="0" applyFont="1" applyAlignment="1">
      <alignment wrapText="1"/>
    </xf>
    <xf numFmtId="0" fontId="5" fillId="0" borderId="0" xfId="0" applyFont="1"/>
    <xf numFmtId="3" fontId="2" fillId="0" borderId="0" xfId="0" applyNumberFormat="1" applyFont="1"/>
    <xf numFmtId="0" fontId="0" fillId="0" borderId="0" xfId="0" applyBorder="1"/>
    <xf numFmtId="0" fontId="0" fillId="0" borderId="0" xfId="0" applyAlignment="1">
      <alignment vertical="center"/>
    </xf>
    <xf numFmtId="0" fontId="12" fillId="0" borderId="1" xfId="0" applyFont="1" applyFill="1" applyBorder="1" applyAlignment="1">
      <alignment vertical="center" wrapText="1"/>
    </xf>
    <xf numFmtId="3" fontId="12" fillId="0" borderId="1" xfId="0" applyNumberFormat="1" applyFont="1" applyFill="1" applyBorder="1" applyAlignment="1">
      <alignment horizontal="center" vertical="center" wrapText="1"/>
    </xf>
    <xf numFmtId="15" fontId="12" fillId="0" borderId="1"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 fillId="0" borderId="1" xfId="0" applyFont="1" applyFill="1" applyBorder="1" applyAlignment="1">
      <alignment vertical="center" wrapText="1"/>
    </xf>
    <xf numFmtId="3" fontId="1" fillId="0" borderId="3" xfId="0" applyNumberFormat="1" applyFont="1" applyBorder="1" applyAlignment="1">
      <alignment horizontal="right" vertical="center" wrapText="1"/>
    </xf>
    <xf numFmtId="166" fontId="1" fillId="0" borderId="3" xfId="0" applyNumberFormat="1" applyFont="1" applyBorder="1" applyAlignment="1">
      <alignment horizontal="center" vertical="center" wrapText="1"/>
    </xf>
    <xf numFmtId="0" fontId="0" fillId="0" borderId="4" xfId="0" applyBorder="1"/>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8" fillId="0" borderId="3" xfId="0" applyFont="1" applyBorder="1" applyAlignment="1">
      <alignment vertical="center" wrapText="1"/>
    </xf>
    <xf numFmtId="166" fontId="18" fillId="0" borderId="5" xfId="0" applyNumberFormat="1" applyFont="1" applyBorder="1" applyAlignment="1">
      <alignment horizontal="center" vertical="center" wrapText="1"/>
    </xf>
    <xf numFmtId="167" fontId="18" fillId="0" borderId="6"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0" fontId="4" fillId="0" borderId="0" xfId="0" applyFont="1" applyFill="1" applyBorder="1" applyAlignment="1">
      <alignment horizontal="center"/>
    </xf>
    <xf numFmtId="0" fontId="15" fillId="0" borderId="0" xfId="0" applyFont="1" applyFill="1" applyBorder="1" applyAlignment="1">
      <alignment horizontal="center" vertical="center"/>
    </xf>
    <xf numFmtId="168" fontId="22" fillId="0" borderId="0" xfId="0" applyNumberFormat="1" applyFont="1" applyBorder="1" applyAlignment="1"/>
    <xf numFmtId="168" fontId="22" fillId="0" borderId="0" xfId="0" applyNumberFormat="1" applyFont="1" applyFill="1" applyBorder="1" applyAlignment="1">
      <alignment horizontal="center"/>
    </xf>
    <xf numFmtId="0" fontId="5" fillId="0" borderId="0" xfId="0" applyFont="1" applyFill="1" applyBorder="1" applyAlignment="1">
      <alignment horizontal="left"/>
    </xf>
    <xf numFmtId="4" fontId="21" fillId="0" borderId="0" xfId="0" applyNumberFormat="1" applyFont="1" applyFill="1" applyBorder="1" applyAlignment="1">
      <alignment horizontal="left"/>
    </xf>
    <xf numFmtId="0" fontId="25" fillId="0" borderId="1" xfId="0" applyFont="1" applyBorder="1" applyAlignment="1">
      <alignment vertical="center" wrapText="1"/>
    </xf>
    <xf numFmtId="3" fontId="7" fillId="0" borderId="1" xfId="0" applyNumberFormat="1" applyFont="1" applyFill="1" applyBorder="1"/>
    <xf numFmtId="0" fontId="5" fillId="0" borderId="0" xfId="0" applyFont="1" applyFill="1" applyBorder="1" applyAlignment="1">
      <alignment horizontal="center"/>
    </xf>
    <xf numFmtId="0" fontId="0" fillId="0" borderId="0" xfId="0" applyBorder="1" applyAlignment="1">
      <alignment horizontal="left" indent="1"/>
    </xf>
    <xf numFmtId="0" fontId="0" fillId="0" borderId="0" xfId="0" applyAlignment="1">
      <alignment horizontal="left" indent="1"/>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3" borderId="9" xfId="0" applyFont="1" applyFill="1" applyBorder="1" applyAlignment="1">
      <alignment horizontal="right" vertical="center"/>
    </xf>
    <xf numFmtId="0" fontId="6" fillId="0" borderId="10" xfId="0" applyFont="1" applyBorder="1" applyAlignment="1">
      <alignment horizontal="right" vertical="center" wrapText="1"/>
    </xf>
    <xf numFmtId="0" fontId="6" fillId="4" borderId="9" xfId="0" applyFont="1" applyFill="1" applyBorder="1" applyAlignment="1">
      <alignment horizontal="right" vertical="center"/>
    </xf>
    <xf numFmtId="0" fontId="6" fillId="3" borderId="9" xfId="0" applyFont="1" applyFill="1" applyBorder="1" applyAlignment="1">
      <alignment horizontal="right" vertical="center" wrapText="1"/>
    </xf>
    <xf numFmtId="15" fontId="12" fillId="0" borderId="3" xfId="0" applyNumberFormat="1" applyFont="1" applyFill="1" applyBorder="1" applyAlignment="1">
      <alignment horizontal="center" vertical="center" wrapText="1"/>
    </xf>
    <xf numFmtId="3" fontId="0" fillId="0" borderId="0" xfId="0" applyNumberFormat="1"/>
    <xf numFmtId="168" fontId="28" fillId="0" borderId="0" xfId="0" applyNumberFormat="1" applyFont="1" applyBorder="1" applyAlignment="1">
      <alignment horizontal="left"/>
    </xf>
    <xf numFmtId="168" fontId="28" fillId="0" borderId="0" xfId="0" applyNumberFormat="1" applyFont="1" applyFill="1" applyBorder="1" applyAlignment="1">
      <alignment horizontal="left"/>
    </xf>
    <xf numFmtId="168" fontId="29" fillId="0" borderId="0" xfId="0" applyNumberFormat="1" applyFont="1" applyFill="1" applyBorder="1" applyAlignment="1">
      <alignment horizontal="center"/>
    </xf>
    <xf numFmtId="3" fontId="28" fillId="5" borderId="0" xfId="0" applyNumberFormat="1" applyFont="1" applyFill="1" applyBorder="1"/>
    <xf numFmtId="3" fontId="30" fillId="5" borderId="0" xfId="0" applyNumberFormat="1" applyFont="1" applyFill="1" applyBorder="1"/>
    <xf numFmtId="0" fontId="2" fillId="5" borderId="0" xfId="0" applyFont="1" applyFill="1"/>
    <xf numFmtId="3" fontId="2" fillId="5" borderId="0" xfId="0" applyNumberFormat="1" applyFont="1" applyFill="1"/>
    <xf numFmtId="0" fontId="30" fillId="0" borderId="0" xfId="0" applyFont="1"/>
    <xf numFmtId="3" fontId="8" fillId="0" borderId="3" xfId="0" applyNumberFormat="1" applyFont="1" applyBorder="1" applyAlignment="1">
      <alignment horizontal="center" vertical="center" wrapText="1"/>
    </xf>
    <xf numFmtId="3" fontId="12" fillId="0" borderId="1" xfId="0" applyNumberFormat="1" applyFont="1" applyFill="1" applyBorder="1" applyAlignment="1">
      <alignment horizontal="righ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166" fontId="18" fillId="0" borderId="3" xfId="0" applyNumberFormat="1" applyFont="1" applyBorder="1" applyAlignment="1">
      <alignment horizontal="center" vertical="center" wrapText="1"/>
    </xf>
    <xf numFmtId="0" fontId="34" fillId="0" borderId="3" xfId="0" applyFont="1" applyBorder="1" applyAlignment="1">
      <alignment vertical="center" wrapText="1"/>
    </xf>
    <xf numFmtId="0" fontId="34" fillId="0" borderId="8" xfId="0" applyFont="1" applyBorder="1" applyAlignment="1">
      <alignment horizontal="center" vertical="center" wrapText="1"/>
    </xf>
    <xf numFmtId="0" fontId="34" fillId="0" borderId="11" xfId="0" applyFont="1" applyBorder="1" applyAlignment="1">
      <alignment horizontal="center" vertical="center" wrapText="1"/>
    </xf>
    <xf numFmtId="0" fontId="33" fillId="0" borderId="3" xfId="0" applyFont="1" applyBorder="1" applyAlignment="1">
      <alignment vertical="center" wrapText="1"/>
    </xf>
    <xf numFmtId="166" fontId="33" fillId="0" borderId="1" xfId="0" applyNumberFormat="1" applyFont="1" applyBorder="1" applyAlignment="1">
      <alignment horizontal="center" vertical="center" wrapText="1"/>
    </xf>
    <xf numFmtId="166" fontId="33" fillId="0" borderId="5" xfId="0" applyNumberFormat="1" applyFont="1" applyBorder="1" applyAlignment="1">
      <alignment horizontal="center" vertical="center" wrapText="1"/>
    </xf>
    <xf numFmtId="167" fontId="33" fillId="0" borderId="6" xfId="0" applyNumberFormat="1" applyFont="1" applyBorder="1" applyAlignment="1">
      <alignment horizontal="center" vertical="center" wrapText="1"/>
    </xf>
    <xf numFmtId="0" fontId="33" fillId="0" borderId="8" xfId="0" applyFont="1" applyBorder="1" applyAlignment="1">
      <alignment horizontal="center" vertical="center" wrapText="1"/>
    </xf>
    <xf numFmtId="0" fontId="33" fillId="0" borderId="11" xfId="0" applyFont="1" applyBorder="1" applyAlignment="1">
      <alignment horizontal="center" vertical="center" wrapText="1"/>
    </xf>
    <xf numFmtId="3" fontId="33" fillId="0" borderId="3" xfId="0" applyNumberFormat="1" applyFont="1" applyBorder="1" applyAlignment="1">
      <alignment horizontal="center" vertical="center" wrapText="1"/>
    </xf>
    <xf numFmtId="166" fontId="33" fillId="0" borderId="3" xfId="0" applyNumberFormat="1" applyFont="1" applyBorder="1" applyAlignment="1">
      <alignment horizontal="center" vertical="center" wrapText="1"/>
    </xf>
    <xf numFmtId="0" fontId="35" fillId="0" borderId="0" xfId="0" applyFont="1" applyFill="1" applyBorder="1" applyAlignment="1">
      <alignment horizontal="center"/>
    </xf>
    <xf numFmtId="168" fontId="36" fillId="0" borderId="0" xfId="0" applyNumberFormat="1" applyFont="1" applyBorder="1" applyAlignment="1"/>
    <xf numFmtId="168" fontId="36" fillId="0" borderId="0" xfId="0" applyNumberFormat="1" applyFont="1" applyFill="1" applyBorder="1" applyAlignment="1">
      <alignment horizontal="center"/>
    </xf>
    <xf numFmtId="3" fontId="37"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167" fontId="33" fillId="0" borderId="3" xfId="0" applyNumberFormat="1" applyFont="1" applyBorder="1" applyAlignment="1">
      <alignment horizontal="center" vertical="center" wrapText="1"/>
    </xf>
    <xf numFmtId="169" fontId="33" fillId="0" borderId="1" xfId="1" applyNumberFormat="1" applyFont="1" applyBorder="1" applyAlignment="1">
      <alignment horizontal="center" vertical="center" wrapText="1"/>
    </xf>
    <xf numFmtId="3" fontId="32"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3" fontId="32" fillId="0" borderId="1" xfId="0" applyNumberFormat="1" applyFont="1" applyBorder="1" applyAlignment="1">
      <alignment horizontal="center" vertical="center" wrapText="1"/>
    </xf>
    <xf numFmtId="167" fontId="33" fillId="0" borderId="1" xfId="0" applyNumberFormat="1" applyFont="1" applyBorder="1" applyAlignment="1">
      <alignment horizontal="center" vertical="center" wrapText="1"/>
    </xf>
    <xf numFmtId="167" fontId="33" fillId="0" borderId="12"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25" fillId="0" borderId="3" xfId="0" applyFont="1" applyBorder="1" applyAlignment="1">
      <alignment vertical="center" wrapText="1"/>
    </xf>
    <xf numFmtId="3" fontId="25" fillId="0" borderId="3" xfId="0" applyNumberFormat="1" applyFont="1" applyBorder="1" applyAlignment="1">
      <alignment horizontal="center" vertical="center" wrapText="1"/>
    </xf>
    <xf numFmtId="3" fontId="25" fillId="0" borderId="3"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9" fillId="0" borderId="0" xfId="0" applyFont="1" applyFill="1" applyBorder="1" applyAlignment="1"/>
    <xf numFmtId="0" fontId="20" fillId="0" borderId="0" xfId="0" applyFont="1" applyFill="1" applyBorder="1" applyAlignment="1">
      <alignment horizontal="center" vertical="center"/>
    </xf>
    <xf numFmtId="0" fontId="10" fillId="0" borderId="0" xfId="0" applyFont="1" applyFill="1" applyBorder="1" applyAlignment="1"/>
    <xf numFmtId="0" fontId="10" fillId="0" borderId="4" xfId="0" applyFont="1" applyFill="1" applyBorder="1" applyAlignment="1"/>
    <xf numFmtId="0" fontId="0" fillId="0" borderId="0" xfId="0" applyAlignment="1">
      <alignment horizontal="center" vertical="center"/>
    </xf>
    <xf numFmtId="0" fontId="0" fillId="0" borderId="0" xfId="0" applyAlignment="1">
      <alignment horizontal="right" vertical="center"/>
    </xf>
    <xf numFmtId="0" fontId="33" fillId="0" borderId="15" xfId="0" applyFont="1" applyBorder="1" applyAlignment="1">
      <alignment vertical="center" wrapText="1"/>
    </xf>
    <xf numFmtId="167" fontId="33" fillId="0" borderId="12" xfId="0" applyNumberFormat="1" applyFont="1" applyFill="1" applyBorder="1" applyAlignment="1">
      <alignment horizontal="center" vertical="center" wrapText="1"/>
    </xf>
    <xf numFmtId="166" fontId="12" fillId="0" borderId="3" xfId="0" applyNumberFormat="1" applyFont="1" applyBorder="1" applyAlignment="1">
      <alignment horizontal="center" vertical="center" wrapText="1"/>
    </xf>
    <xf numFmtId="0" fontId="12" fillId="0" borderId="8" xfId="0" applyFont="1" applyFill="1" applyBorder="1" applyAlignment="1">
      <alignment vertical="center" wrapText="1"/>
    </xf>
    <xf numFmtId="166" fontId="12" fillId="0" borderId="6" xfId="0" applyNumberFormat="1" applyFont="1" applyFill="1" applyBorder="1" applyAlignment="1">
      <alignment horizontal="center" vertical="center" wrapText="1"/>
    </xf>
    <xf numFmtId="0" fontId="40" fillId="0" borderId="0" xfId="0" applyFont="1" applyFill="1"/>
    <xf numFmtId="0" fontId="40" fillId="0" borderId="0" xfId="0" applyFont="1"/>
    <xf numFmtId="0" fontId="5" fillId="2" borderId="15" xfId="0" applyFont="1" applyFill="1" applyBorder="1" applyAlignment="1">
      <alignment horizontal="left" vertical="center"/>
    </xf>
    <xf numFmtId="0" fontId="5" fillId="2" borderId="8" xfId="0" applyFont="1" applyFill="1" applyBorder="1" applyAlignment="1">
      <alignment horizontal="left" vertical="center"/>
    </xf>
    <xf numFmtId="0" fontId="5" fillId="6" borderId="9" xfId="0" applyFont="1" applyFill="1" applyBorder="1" applyAlignment="1">
      <alignment horizontal="right" vertical="center"/>
    </xf>
    <xf numFmtId="0" fontId="33" fillId="0" borderId="15" xfId="0" applyFont="1" applyBorder="1" applyAlignment="1">
      <alignment horizontal="center" vertical="center" wrapText="1"/>
    </xf>
    <xf numFmtId="0" fontId="0" fillId="0" borderId="16" xfId="0" applyBorder="1"/>
    <xf numFmtId="0" fontId="0" fillId="0" borderId="17" xfId="0" applyBorder="1"/>
    <xf numFmtId="0" fontId="0" fillId="0" borderId="18" xfId="0" applyBorder="1"/>
    <xf numFmtId="3" fontId="33" fillId="0" borderId="1" xfId="0" applyNumberFormat="1" applyFont="1" applyBorder="1" applyAlignment="1">
      <alignment horizontal="right" vertical="center" wrapText="1"/>
    </xf>
    <xf numFmtId="3" fontId="25" fillId="7" borderId="3" xfId="0" applyNumberFormat="1" applyFont="1" applyFill="1" applyBorder="1" applyAlignment="1">
      <alignment horizontal="right" vertical="center" wrapText="1" indent="1"/>
    </xf>
    <xf numFmtId="0" fontId="33" fillId="0" borderId="8" xfId="0" applyFont="1" applyBorder="1" applyAlignment="1">
      <alignment vertical="center" wrapText="1"/>
    </xf>
    <xf numFmtId="3" fontId="33" fillId="0" borderId="3" xfId="0" applyNumberFormat="1" applyFont="1" applyBorder="1" applyAlignment="1">
      <alignment vertical="center" wrapText="1"/>
    </xf>
    <xf numFmtId="0" fontId="11" fillId="2" borderId="19" xfId="0" applyFont="1" applyFill="1" applyBorder="1" applyAlignment="1">
      <alignment horizontal="right" vertical="top" wrapText="1"/>
    </xf>
    <xf numFmtId="3" fontId="8" fillId="2" borderId="19" xfId="0" applyNumberFormat="1" applyFont="1" applyFill="1" applyBorder="1" applyAlignment="1">
      <alignment horizontal="right" vertical="top" wrapText="1"/>
    </xf>
    <xf numFmtId="170" fontId="7" fillId="2" borderId="19" xfId="0" applyNumberFormat="1" applyFont="1" applyFill="1" applyBorder="1" applyAlignment="1">
      <alignment horizontal="right" indent="1"/>
    </xf>
    <xf numFmtId="3" fontId="14" fillId="8" borderId="19" xfId="0" applyNumberFormat="1" applyFont="1" applyFill="1" applyBorder="1" applyAlignment="1">
      <alignment horizontal="right" vertical="top" wrapText="1"/>
    </xf>
    <xf numFmtId="3" fontId="14" fillId="9" borderId="20" xfId="0" applyNumberFormat="1" applyFont="1" applyFill="1" applyBorder="1" applyAlignment="1">
      <alignment horizontal="center" vertical="top" wrapText="1"/>
    </xf>
    <xf numFmtId="0" fontId="11" fillId="9" borderId="21"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9"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1" fillId="2" borderId="25" xfId="0" applyFont="1" applyFill="1" applyBorder="1" applyAlignment="1">
      <alignment horizontal="center" vertical="center" wrapText="1"/>
    </xf>
    <xf numFmtId="0" fontId="11" fillId="2" borderId="23" xfId="0" applyFont="1" applyFill="1" applyBorder="1" applyAlignment="1">
      <alignment horizontal="center" vertical="center"/>
    </xf>
    <xf numFmtId="3" fontId="27" fillId="9" borderId="26" xfId="0" applyNumberFormat="1" applyFont="1" applyFill="1" applyBorder="1" applyAlignment="1">
      <alignment horizontal="center" vertical="center" wrapText="1"/>
    </xf>
    <xf numFmtId="0" fontId="25" fillId="0" borderId="8" xfId="0" applyFont="1" applyBorder="1" applyAlignment="1">
      <alignment horizontal="center" vertical="center" wrapText="1"/>
    </xf>
    <xf numFmtId="3" fontId="18" fillId="0" borderId="6" xfId="0" applyNumberFormat="1" applyFont="1" applyBorder="1" applyAlignment="1">
      <alignment horizontal="center" vertical="center" wrapText="1"/>
    </xf>
    <xf numFmtId="0" fontId="25" fillId="0" borderId="22" xfId="0" applyFont="1" applyBorder="1" applyAlignment="1">
      <alignment vertical="center" wrapText="1"/>
    </xf>
    <xf numFmtId="3" fontId="25" fillId="0" borderId="22" xfId="0" applyNumberFormat="1" applyFont="1" applyBorder="1" applyAlignment="1">
      <alignment horizontal="center" vertical="center" wrapText="1"/>
    </xf>
    <xf numFmtId="3" fontId="25" fillId="7" borderId="22" xfId="0" applyNumberFormat="1" applyFont="1" applyFill="1" applyBorder="1" applyAlignment="1">
      <alignment horizontal="right" vertical="center" wrapText="1" indent="1"/>
    </xf>
    <xf numFmtId="3" fontId="25" fillId="0" borderId="22" xfId="0" applyNumberFormat="1" applyFont="1" applyFill="1" applyBorder="1" applyAlignment="1">
      <alignment horizontal="center" vertical="center" wrapText="1"/>
    </xf>
    <xf numFmtId="3" fontId="18" fillId="0" borderId="23" xfId="0" applyNumberFormat="1" applyFont="1" applyBorder="1" applyAlignment="1">
      <alignment horizontal="center" vertical="center" wrapText="1"/>
    </xf>
    <xf numFmtId="170" fontId="5" fillId="2" borderId="19" xfId="0" applyNumberFormat="1" applyFont="1" applyFill="1" applyBorder="1" applyAlignment="1">
      <alignment horizontal="right" vertical="center"/>
    </xf>
    <xf numFmtId="170" fontId="8" fillId="2" borderId="27" xfId="0" applyNumberFormat="1" applyFont="1" applyFill="1" applyBorder="1" applyAlignment="1">
      <alignment horizontal="right" vertical="center" wrapText="1"/>
    </xf>
    <xf numFmtId="0" fontId="8" fillId="0" borderId="0" xfId="0" applyFont="1"/>
    <xf numFmtId="0" fontId="11" fillId="2" borderId="22" xfId="0" applyFont="1" applyFill="1" applyBorder="1" applyAlignment="1">
      <alignment horizontal="center" vertical="center"/>
    </xf>
    <xf numFmtId="0" fontId="6" fillId="2" borderId="9" xfId="0" applyFont="1" applyFill="1" applyBorder="1" applyAlignment="1">
      <alignment horizontal="right" vertical="center"/>
    </xf>
    <xf numFmtId="170" fontId="5" fillId="6" borderId="19" xfId="0" applyNumberFormat="1" applyFont="1" applyFill="1" applyBorder="1"/>
    <xf numFmtId="170" fontId="5" fillId="6" borderId="28" xfId="0" applyNumberFormat="1" applyFont="1" applyFill="1" applyBorder="1"/>
    <xf numFmtId="170" fontId="5" fillId="6" borderId="27" xfId="0" applyNumberFormat="1" applyFont="1" applyFill="1" applyBorder="1"/>
    <xf numFmtId="3" fontId="7" fillId="2" borderId="29" xfId="0" applyNumberFormat="1" applyFont="1" applyFill="1" applyBorder="1"/>
    <xf numFmtId="0" fontId="6" fillId="2" borderId="27" xfId="0" applyFont="1" applyFill="1" applyBorder="1" applyAlignment="1">
      <alignment horizontal="center" vertical="center" wrapText="1"/>
    </xf>
    <xf numFmtId="0" fontId="5" fillId="2" borderId="10" xfId="0" applyFont="1" applyFill="1" applyBorder="1" applyAlignment="1">
      <alignment horizontal="left" vertical="center"/>
    </xf>
    <xf numFmtId="0" fontId="5" fillId="10" borderId="9" xfId="0" applyFont="1" applyFill="1" applyBorder="1" applyAlignment="1">
      <alignment vertical="center" wrapText="1"/>
    </xf>
    <xf numFmtId="0" fontId="6" fillId="2" borderId="1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23" xfId="0" applyFont="1" applyFill="1" applyBorder="1" applyAlignment="1">
      <alignment horizontal="center" vertical="center" wrapText="1"/>
    </xf>
    <xf numFmtId="170" fontId="6" fillId="2" borderId="27" xfId="0" applyNumberFormat="1" applyFont="1" applyFill="1" applyBorder="1" applyAlignment="1">
      <alignment horizontal="right" vertical="center"/>
    </xf>
    <xf numFmtId="3" fontId="33" fillId="0" borderId="3" xfId="0" applyNumberFormat="1" applyFont="1" applyBorder="1" applyAlignment="1">
      <alignment horizontal="right" vertical="center" wrapText="1"/>
    </xf>
    <xf numFmtId="3" fontId="18" fillId="0" borderId="3" xfId="0" applyNumberFormat="1" applyFont="1" applyBorder="1" applyAlignment="1">
      <alignment horizontal="right" vertical="center" wrapText="1"/>
    </xf>
    <xf numFmtId="3" fontId="18" fillId="0" borderId="1" xfId="0" applyNumberFormat="1" applyFont="1" applyBorder="1" applyAlignment="1">
      <alignment horizontal="right" vertical="center" wrapText="1"/>
    </xf>
    <xf numFmtId="0" fontId="0" fillId="9" borderId="17" xfId="0" applyFill="1" applyBorder="1" applyAlignment="1">
      <alignment wrapText="1"/>
    </xf>
    <xf numFmtId="0" fontId="0" fillId="9" borderId="31" xfId="0" applyFill="1" applyBorder="1" applyAlignment="1">
      <alignment wrapText="1"/>
    </xf>
    <xf numFmtId="0" fontId="38" fillId="5" borderId="0" xfId="0" applyFont="1" applyFill="1" applyBorder="1"/>
    <xf numFmtId="3" fontId="28" fillId="5" borderId="0" xfId="0" applyNumberFormat="1" applyFont="1" applyFill="1"/>
    <xf numFmtId="0" fontId="11" fillId="2" borderId="32" xfId="0" applyFont="1" applyFill="1" applyBorder="1" applyAlignment="1">
      <alignment horizontal="center" vertical="center" wrapText="1"/>
    </xf>
    <xf numFmtId="0" fontId="0" fillId="0" borderId="1" xfId="0" applyBorder="1"/>
    <xf numFmtId="0" fontId="1" fillId="0" borderId="15" xfId="0" applyFont="1" applyFill="1" applyBorder="1" applyAlignment="1">
      <alignment horizontal="center" vertical="center" wrapText="1"/>
    </xf>
    <xf numFmtId="166" fontId="1" fillId="0" borderId="1" xfId="0" applyNumberFormat="1" applyFont="1" applyFill="1" applyBorder="1" applyAlignment="1">
      <alignment vertical="center"/>
    </xf>
    <xf numFmtId="170" fontId="5" fillId="5" borderId="19" xfId="0" applyNumberFormat="1" applyFont="1" applyFill="1" applyBorder="1" applyAlignment="1">
      <alignment horizontal="right" vertical="center" wrapText="1"/>
    </xf>
    <xf numFmtId="3" fontId="5" fillId="5" borderId="19" xfId="0" applyNumberFormat="1" applyFont="1" applyFill="1" applyBorder="1" applyAlignment="1">
      <alignment horizontal="right" vertical="center" wrapText="1"/>
    </xf>
    <xf numFmtId="166" fontId="2" fillId="5" borderId="20" xfId="0" applyNumberFormat="1" applyFont="1" applyFill="1" applyBorder="1" applyAlignment="1">
      <alignment horizontal="right" vertical="center" wrapText="1"/>
    </xf>
    <xf numFmtId="0" fontId="0" fillId="5" borderId="0" xfId="0" applyFill="1"/>
    <xf numFmtId="167" fontId="33" fillId="0" borderId="26" xfId="0" applyNumberFormat="1" applyFont="1" applyBorder="1" applyAlignment="1">
      <alignment horizontal="center" vertical="center" wrapText="1"/>
    </xf>
    <xf numFmtId="0" fontId="1" fillId="0" borderId="1" xfId="0" applyFont="1" applyFill="1" applyBorder="1" applyAlignment="1">
      <alignment vertical="center"/>
    </xf>
    <xf numFmtId="0" fontId="0" fillId="8" borderId="14" xfId="0" applyFill="1" applyBorder="1" applyAlignment="1">
      <alignment vertical="center"/>
    </xf>
    <xf numFmtId="0" fontId="0" fillId="8" borderId="33" xfId="0" applyFill="1" applyBorder="1" applyAlignment="1">
      <alignment vertical="center"/>
    </xf>
    <xf numFmtId="0" fontId="11" fillId="0" borderId="0" xfId="0" applyFont="1" applyFill="1" applyBorder="1" applyAlignment="1">
      <alignment horizontal="center"/>
    </xf>
    <xf numFmtId="168" fontId="17" fillId="0" borderId="0" xfId="0" applyNumberFormat="1" applyFont="1" applyBorder="1" applyAlignment="1"/>
    <xf numFmtId="0" fontId="0" fillId="0" borderId="1" xfId="0" applyBorder="1" applyAlignment="1">
      <alignment vertical="center"/>
    </xf>
    <xf numFmtId="166" fontId="1" fillId="0" borderId="1" xfId="0" applyNumberFormat="1" applyFont="1" applyFill="1" applyBorder="1" applyAlignment="1">
      <alignment horizontal="center" vertical="center" wrapText="1"/>
    </xf>
    <xf numFmtId="0" fontId="0" fillId="0" borderId="0" xfId="0" applyBorder="1" applyAlignment="1">
      <alignment vertical="center"/>
    </xf>
    <xf numFmtId="0" fontId="11" fillId="2" borderId="34" xfId="0" applyFont="1" applyFill="1" applyBorder="1" applyAlignment="1">
      <alignment horizontal="center" vertical="center"/>
    </xf>
    <xf numFmtId="0" fontId="34" fillId="0" borderId="30"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2" xfId="0" applyFont="1" applyBorder="1" applyAlignment="1">
      <alignment vertical="center" wrapText="1"/>
    </xf>
    <xf numFmtId="0" fontId="18" fillId="0" borderId="22" xfId="0" applyFont="1" applyBorder="1" applyAlignment="1">
      <alignment vertical="center" wrapText="1"/>
    </xf>
    <xf numFmtId="3" fontId="18" fillId="0" borderId="22" xfId="0" applyNumberFormat="1" applyFont="1" applyBorder="1" applyAlignment="1">
      <alignment horizontal="right" vertical="center" wrapText="1"/>
    </xf>
    <xf numFmtId="3" fontId="37" fillId="0" borderId="22" xfId="0" applyNumberFormat="1" applyFont="1" applyBorder="1" applyAlignment="1">
      <alignment horizontal="center" vertical="center" wrapText="1"/>
    </xf>
    <xf numFmtId="166" fontId="18" fillId="0" borderId="22" xfId="0" applyNumberFormat="1" applyFont="1" applyBorder="1" applyAlignment="1">
      <alignment horizontal="center" vertical="center" wrapText="1"/>
    </xf>
    <xf numFmtId="166" fontId="18" fillId="0" borderId="35" xfId="0" applyNumberFormat="1" applyFont="1" applyBorder="1" applyAlignment="1">
      <alignment horizontal="center" vertical="center" wrapText="1"/>
    </xf>
    <xf numFmtId="167" fontId="18" fillId="0" borderId="23" xfId="0" applyNumberFormat="1" applyFont="1" applyBorder="1" applyAlignment="1">
      <alignment horizontal="center" vertical="center" wrapText="1"/>
    </xf>
    <xf numFmtId="4" fontId="11"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15" fontId="12" fillId="0" borderId="36"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0" fillId="0" borderId="37" xfId="0" applyBorder="1"/>
    <xf numFmtId="0" fontId="0" fillId="0" borderId="34" xfId="0" applyBorder="1"/>
    <xf numFmtId="0" fontId="0" fillId="0" borderId="38" xfId="0" applyBorder="1"/>
    <xf numFmtId="0" fontId="0" fillId="0" borderId="31" xfId="0" applyBorder="1"/>
    <xf numFmtId="0" fontId="0" fillId="0" borderId="14" xfId="0" applyBorder="1"/>
    <xf numFmtId="0" fontId="0" fillId="0" borderId="33" xfId="0" applyBorder="1"/>
    <xf numFmtId="0" fontId="8" fillId="0" borderId="34" xfId="0" applyFont="1" applyBorder="1"/>
    <xf numFmtId="0" fontId="8" fillId="0" borderId="38" xfId="0" applyFont="1" applyBorder="1"/>
    <xf numFmtId="0" fontId="0" fillId="0" borderId="16" xfId="0" applyBorder="1" applyAlignment="1">
      <alignment vertical="top"/>
    </xf>
    <xf numFmtId="0" fontId="43" fillId="0" borderId="37" xfId="0" applyFont="1" applyBorder="1"/>
    <xf numFmtId="0" fontId="42" fillId="0" borderId="13" xfId="0" applyFont="1" applyBorder="1"/>
    <xf numFmtId="0" fontId="8" fillId="0" borderId="0" xfId="0" applyFont="1" applyAlignment="1">
      <alignment wrapText="1"/>
    </xf>
    <xf numFmtId="0" fontId="0" fillId="0" borderId="0" xfId="0" applyAlignment="1">
      <alignment horizontal="left"/>
    </xf>
    <xf numFmtId="3" fontId="7" fillId="0" borderId="32" xfId="0" applyNumberFormat="1" applyFont="1" applyFill="1" applyBorder="1"/>
    <xf numFmtId="3" fontId="2" fillId="0" borderId="0" xfId="0" applyNumberFormat="1" applyFont="1" applyFill="1"/>
    <xf numFmtId="3" fontId="7" fillId="0" borderId="24" xfId="0" applyNumberFormat="1" applyFont="1" applyFill="1" applyBorder="1"/>
    <xf numFmtId="0" fontId="7" fillId="0" borderId="24" xfId="0" applyFont="1" applyFill="1" applyBorder="1" applyAlignment="1">
      <alignment vertical="center" wrapText="1"/>
    </xf>
    <xf numFmtId="3" fontId="7" fillId="0" borderId="40" xfId="0" applyNumberFormat="1" applyFont="1" applyFill="1" applyBorder="1"/>
    <xf numFmtId="3" fontId="7" fillId="0" borderId="3" xfId="0" applyNumberFormat="1" applyFont="1" applyFill="1" applyBorder="1"/>
    <xf numFmtId="15" fontId="12" fillId="0" borderId="6" xfId="0" applyNumberFormat="1" applyFont="1" applyFill="1" applyBorder="1" applyAlignment="1">
      <alignment horizontal="center" vertical="center" wrapText="1"/>
    </xf>
    <xf numFmtId="15" fontId="12" fillId="0" borderId="12" xfId="0" applyNumberFormat="1" applyFont="1" applyFill="1" applyBorder="1" applyAlignment="1">
      <alignment horizontal="center" vertical="center" wrapText="1"/>
    </xf>
    <xf numFmtId="15" fontId="12" fillId="0" borderId="1" xfId="0" applyNumberFormat="1" applyFont="1" applyFill="1" applyBorder="1" applyAlignment="1">
      <alignment vertical="center" wrapText="1"/>
    </xf>
    <xf numFmtId="15" fontId="12" fillId="0" borderId="12" xfId="0" applyNumberFormat="1" applyFont="1" applyFill="1" applyBorder="1" applyAlignment="1">
      <alignment vertical="center" wrapText="1"/>
    </xf>
    <xf numFmtId="3" fontId="13" fillId="0" borderId="1" xfId="0" applyNumberFormat="1" applyFont="1" applyFill="1" applyBorder="1" applyAlignment="1">
      <alignment horizontal="right" vertical="center" wrapText="1"/>
    </xf>
    <xf numFmtId="167" fontId="33" fillId="0" borderId="5" xfId="0" applyNumberFormat="1" applyFont="1"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horizontal="left" indent="1"/>
    </xf>
    <xf numFmtId="0" fontId="0" fillId="5" borderId="3" xfId="0" applyFill="1" applyBorder="1" applyAlignment="1">
      <alignment horizontal="center" vertical="center" wrapText="1"/>
    </xf>
    <xf numFmtId="0" fontId="31" fillId="5" borderId="3" xfId="0" applyFont="1" applyFill="1" applyBorder="1" applyAlignment="1">
      <alignment horizontal="center" vertical="center" wrapText="1"/>
    </xf>
    <xf numFmtId="0" fontId="0" fillId="5" borderId="3" xfId="0" applyFill="1" applyBorder="1" applyAlignment="1">
      <alignment vertical="center" wrapText="1"/>
    </xf>
    <xf numFmtId="3" fontId="0" fillId="5" borderId="3" xfId="0" applyNumberFormat="1" applyFill="1" applyBorder="1" applyAlignment="1">
      <alignment horizontal="right" vertical="center" wrapText="1"/>
    </xf>
    <xf numFmtId="0" fontId="0" fillId="5" borderId="1" xfId="0" applyFill="1" applyBorder="1" applyAlignment="1">
      <alignment vertical="center"/>
    </xf>
    <xf numFmtId="166" fontId="0" fillId="5" borderId="3" xfId="0" applyNumberFormat="1" applyFill="1" applyBorder="1" applyAlignment="1">
      <alignment horizontal="center" vertical="center" wrapText="1"/>
    </xf>
    <xf numFmtId="0" fontId="0" fillId="5" borderId="0" xfId="0" applyFill="1" applyAlignment="1">
      <alignment vertical="center"/>
    </xf>
    <xf numFmtId="0" fontId="33" fillId="5" borderId="11" xfId="0" applyFont="1" applyFill="1" applyBorder="1" applyAlignment="1">
      <alignment horizontal="center" vertical="center" wrapText="1"/>
    </xf>
    <xf numFmtId="3" fontId="33" fillId="5" borderId="1" xfId="0" applyNumberFormat="1" applyFont="1" applyFill="1" applyBorder="1" applyAlignment="1">
      <alignment horizontal="right" vertical="center" wrapText="1"/>
    </xf>
    <xf numFmtId="167" fontId="1" fillId="5" borderId="6" xfId="0" applyNumberFormat="1"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3" xfId="0" applyFont="1" applyFill="1" applyBorder="1" applyAlignment="1">
      <alignment vertical="center" wrapText="1"/>
    </xf>
    <xf numFmtId="3" fontId="33" fillId="5" borderId="3" xfId="0" applyNumberFormat="1" applyFont="1" applyFill="1" applyBorder="1" applyAlignment="1">
      <alignment horizontal="right" vertical="center" wrapText="1"/>
    </xf>
    <xf numFmtId="166" fontId="33" fillId="5" borderId="3" xfId="0" applyNumberFormat="1" applyFont="1" applyFill="1" applyBorder="1" applyAlignment="1">
      <alignment horizontal="center" vertical="center" wrapText="1"/>
    </xf>
    <xf numFmtId="166" fontId="33" fillId="5" borderId="5" xfId="0" applyNumberFormat="1" applyFont="1" applyFill="1" applyBorder="1" applyAlignment="1">
      <alignment horizontal="left" vertical="center" wrapText="1"/>
    </xf>
    <xf numFmtId="167" fontId="33" fillId="5" borderId="6" xfId="0" applyNumberFormat="1" applyFont="1" applyFill="1" applyBorder="1" applyAlignment="1">
      <alignment horizontal="center" vertical="center" wrapText="1"/>
    </xf>
    <xf numFmtId="0" fontId="0" fillId="5" borderId="0" xfId="0" applyFill="1" applyBorder="1" applyAlignment="1">
      <alignment vertical="center"/>
    </xf>
    <xf numFmtId="166" fontId="1" fillId="5" borderId="3"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0" fillId="5" borderId="12" xfId="0" applyNumberFormat="1" applyFill="1" applyBorder="1" applyAlignment="1">
      <alignment horizontal="center" vertical="center" wrapText="1"/>
    </xf>
    <xf numFmtId="167" fontId="1" fillId="5" borderId="0" xfId="0" applyNumberFormat="1" applyFont="1" applyFill="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vertical="center" wrapText="1"/>
    </xf>
    <xf numFmtId="167" fontId="0" fillId="0" borderId="1" xfId="0" applyNumberFormat="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Fill="1" applyBorder="1" applyAlignment="1">
      <alignment vertical="center" wrapText="1"/>
    </xf>
    <xf numFmtId="166" fontId="7" fillId="0" borderId="1" xfId="0" applyNumberFormat="1" applyFont="1" applyFill="1" applyBorder="1" applyAlignment="1">
      <alignment horizontal="center" vertical="center" wrapText="1"/>
    </xf>
    <xf numFmtId="0" fontId="7" fillId="0" borderId="24" xfId="0" applyFont="1" applyBorder="1" applyAlignment="1">
      <alignment horizontal="center" vertical="center" wrapText="1"/>
    </xf>
    <xf numFmtId="0" fontId="11" fillId="2" borderId="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3" xfId="0" applyFont="1" applyFill="1" applyBorder="1" applyAlignment="1">
      <alignment horizontal="center" vertical="center" wrapText="1"/>
    </xf>
    <xf numFmtId="0" fontId="0" fillId="0" borderId="0" xfId="0" applyFill="1" applyAlignment="1">
      <alignment vertical="center"/>
    </xf>
    <xf numFmtId="0" fontId="11" fillId="0" borderId="15"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3" fontId="18" fillId="0" borderId="3" xfId="0" applyNumberFormat="1" applyFont="1" applyBorder="1" applyAlignment="1">
      <alignment horizontal="center" vertical="center" wrapText="1"/>
    </xf>
    <xf numFmtId="3" fontId="18" fillId="0" borderId="22" xfId="0" applyNumberFormat="1" applyFont="1" applyBorder="1" applyAlignment="1">
      <alignment horizontal="center" vertical="center" wrapText="1"/>
    </xf>
    <xf numFmtId="170" fontId="14" fillId="2" borderId="28" xfId="0" applyNumberFormat="1" applyFont="1" applyFill="1" applyBorder="1" applyAlignment="1">
      <alignment horizontal="center" vertical="center" wrapText="1"/>
    </xf>
    <xf numFmtId="0" fontId="0" fillId="0" borderId="0" xfId="0" applyAlignment="1">
      <alignment horizontal="center"/>
    </xf>
    <xf numFmtId="0" fontId="11" fillId="0" borderId="1" xfId="0" applyFont="1" applyFill="1" applyBorder="1" applyAlignment="1">
      <alignment horizontal="right" vertical="center" wrapText="1"/>
    </xf>
    <xf numFmtId="0" fontId="11" fillId="0" borderId="42" xfId="0" applyFont="1" applyFill="1" applyBorder="1" applyAlignment="1">
      <alignment horizontal="right" vertical="center" wrapText="1"/>
    </xf>
    <xf numFmtId="0" fontId="0" fillId="0" borderId="1" xfId="0" applyBorder="1" applyAlignment="1">
      <alignment horizontal="right" vertical="center"/>
    </xf>
    <xf numFmtId="0" fontId="33" fillId="0" borderId="3" xfId="0" applyNumberFormat="1" applyFont="1" applyBorder="1" applyAlignment="1">
      <alignment horizontal="right" vertical="center" wrapText="1"/>
    </xf>
    <xf numFmtId="0" fontId="34" fillId="0" borderId="3" xfId="0" applyNumberFormat="1" applyFont="1" applyBorder="1" applyAlignment="1">
      <alignment horizontal="right" vertical="center" wrapText="1"/>
    </xf>
    <xf numFmtId="0" fontId="34" fillId="0" borderId="22" xfId="0" applyNumberFormat="1" applyFont="1" applyBorder="1" applyAlignment="1">
      <alignment horizontal="right" vertical="center" wrapText="1"/>
    </xf>
    <xf numFmtId="0" fontId="11" fillId="0" borderId="11"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2" borderId="3" xfId="0" applyFont="1" applyFill="1" applyBorder="1" applyAlignment="1">
      <alignment horizontal="left" vertical="center" wrapText="1" indent="1"/>
    </xf>
    <xf numFmtId="0" fontId="0" fillId="0" borderId="1" xfId="0" applyFill="1" applyBorder="1" applyAlignment="1">
      <alignment horizontal="center" vertical="center" wrapText="1"/>
    </xf>
    <xf numFmtId="0" fontId="11" fillId="0" borderId="1" xfId="0" applyFont="1" applyFill="1" applyBorder="1" applyAlignment="1">
      <alignment horizontal="left" vertical="center" wrapText="1" indent="1"/>
    </xf>
    <xf numFmtId="0" fontId="11" fillId="0" borderId="12" xfId="0" applyFont="1" applyFill="1" applyBorder="1" applyAlignment="1">
      <alignment horizontal="center" vertical="center" wrapText="1"/>
    </xf>
    <xf numFmtId="0" fontId="11" fillId="0" borderId="15" xfId="0" applyFont="1" applyFill="1" applyBorder="1" applyAlignment="1">
      <alignment horizontal="left" vertical="center" wrapText="1"/>
    </xf>
    <xf numFmtId="167" fontId="33" fillId="0" borderId="32"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169" fontId="1" fillId="0" borderId="1" xfId="1" applyNumberFormat="1" applyFont="1" applyFill="1" applyBorder="1" applyAlignment="1">
      <alignment horizontal="center" vertical="center" wrapText="1"/>
    </xf>
    <xf numFmtId="3" fontId="0" fillId="0" borderId="1" xfId="0" applyNumberFormat="1" applyFill="1" applyBorder="1" applyAlignment="1">
      <alignment horizontal="right"/>
    </xf>
    <xf numFmtId="3" fontId="1" fillId="0" borderId="1" xfId="0" applyNumberFormat="1" applyFont="1" applyBorder="1" applyAlignment="1">
      <alignment horizontal="right" vertical="center" wrapText="1"/>
    </xf>
    <xf numFmtId="0" fontId="33" fillId="0" borderId="12" xfId="0" applyFont="1" applyFill="1" applyBorder="1" applyAlignment="1">
      <alignment horizontal="center" vertical="center" wrapText="1"/>
    </xf>
    <xf numFmtId="0" fontId="0" fillId="0" borderId="12" xfId="0" applyBorder="1"/>
    <xf numFmtId="0" fontId="0" fillId="0" borderId="1" xfId="0" applyBorder="1" applyAlignment="1">
      <alignment horizontal="right"/>
    </xf>
    <xf numFmtId="0" fontId="32" fillId="2" borderId="44"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wrapText="1"/>
    </xf>
    <xf numFmtId="166" fontId="17" fillId="0" borderId="1"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8" xfId="0" applyFont="1" applyBorder="1" applyAlignment="1">
      <alignment horizontal="left" vertical="center" wrapText="1"/>
    </xf>
    <xf numFmtId="0" fontId="17" fillId="0" borderId="1" xfId="0" applyFont="1" applyBorder="1" applyAlignment="1">
      <alignment vertical="center" wrapText="1"/>
    </xf>
    <xf numFmtId="3" fontId="17" fillId="0" borderId="3"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166" fontId="17" fillId="0" borderId="3"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vertical="center" wrapText="1"/>
    </xf>
    <xf numFmtId="0" fontId="17" fillId="0" borderId="3" xfId="0" applyFont="1" applyFill="1" applyBorder="1" applyAlignment="1">
      <alignment vertical="center" wrapText="1"/>
    </xf>
    <xf numFmtId="0" fontId="17" fillId="0" borderId="6" xfId="0" applyFont="1" applyBorder="1" applyAlignment="1">
      <alignment horizontal="center" vertical="center" wrapText="1"/>
    </xf>
    <xf numFmtId="0" fontId="7" fillId="5" borderId="8"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wrapText="1"/>
    </xf>
    <xf numFmtId="0" fontId="7" fillId="0" borderId="1" xfId="0" applyFont="1" applyFill="1" applyBorder="1" applyAlignment="1">
      <alignment horizontal="left" vertical="center" wrapText="1" indent="1"/>
    </xf>
    <xf numFmtId="0" fontId="7" fillId="0" borderId="12" xfId="0" applyFont="1" applyFill="1" applyBorder="1" applyAlignment="1">
      <alignment horizontal="center" vertical="center" wrapText="1"/>
    </xf>
    <xf numFmtId="0" fontId="12" fillId="0" borderId="45" xfId="0" applyFont="1" applyFill="1" applyBorder="1" applyAlignment="1">
      <alignment vertical="center" wrapText="1"/>
    </xf>
    <xf numFmtId="3" fontId="12" fillId="0" borderId="45" xfId="0" applyNumberFormat="1" applyFont="1" applyFill="1" applyBorder="1" applyAlignment="1">
      <alignment horizontal="center" vertical="center" wrapText="1"/>
    </xf>
    <xf numFmtId="0" fontId="0" fillId="0" borderId="0" xfId="0" applyFont="1" applyFill="1"/>
    <xf numFmtId="3" fontId="0" fillId="0" borderId="1" xfId="0" applyNumberFormat="1" applyFont="1" applyFill="1" applyBorder="1" applyAlignment="1">
      <alignment horizontal="right" vertical="center"/>
    </xf>
    <xf numFmtId="0" fontId="0" fillId="0" borderId="1" xfId="0" applyFont="1" applyFill="1" applyBorder="1" applyAlignment="1">
      <alignment horizontal="left" vertical="center"/>
    </xf>
    <xf numFmtId="0" fontId="0" fillId="0" borderId="0" xfId="0" applyFont="1"/>
    <xf numFmtId="0" fontId="0" fillId="0" borderId="1" xfId="0" applyFont="1" applyFill="1" applyBorder="1" applyAlignment="1">
      <alignment horizontal="left" vertical="center" wrapText="1"/>
    </xf>
    <xf numFmtId="0" fontId="13" fillId="0" borderId="15" xfId="0" applyFont="1" applyFill="1" applyBorder="1" applyAlignment="1">
      <alignment vertical="center" wrapText="1"/>
    </xf>
    <xf numFmtId="0" fontId="8" fillId="0" borderId="0" xfId="0" applyFont="1" applyFill="1"/>
    <xf numFmtId="3" fontId="0" fillId="0" borderId="3"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2" xfId="0" applyFont="1" applyFill="1" applyBorder="1" applyAlignment="1">
      <alignment vertical="center" wrapText="1"/>
    </xf>
    <xf numFmtId="3" fontId="12" fillId="0" borderId="22" xfId="0" applyNumberFormat="1" applyFont="1" applyFill="1" applyBorder="1" applyAlignment="1">
      <alignment horizontal="right" vertical="center" wrapText="1"/>
    </xf>
    <xf numFmtId="3" fontId="0" fillId="0" borderId="22" xfId="0" applyNumberFormat="1" applyFont="1" applyFill="1" applyBorder="1" applyAlignment="1">
      <alignment horizontal="right" vertical="center"/>
    </xf>
    <xf numFmtId="15" fontId="12" fillId="0" borderId="22" xfId="0" applyNumberFormat="1" applyFont="1" applyFill="1" applyBorder="1" applyAlignment="1">
      <alignment horizontal="center" vertical="center" wrapText="1"/>
    </xf>
    <xf numFmtId="0" fontId="12" fillId="0" borderId="23" xfId="0" applyFont="1" applyFill="1" applyBorder="1" applyAlignment="1">
      <alignment horizontal="center" vertical="center"/>
    </xf>
    <xf numFmtId="0" fontId="0" fillId="0" borderId="3" xfId="0" applyFont="1" applyFill="1" applyBorder="1" applyAlignment="1">
      <alignment horizontal="left" vertical="center"/>
    </xf>
    <xf numFmtId="3" fontId="12" fillId="0" borderId="3" xfId="0" applyNumberFormat="1" applyFont="1" applyFill="1" applyBorder="1" applyAlignment="1">
      <alignment horizontal="right" vertical="center" wrapText="1"/>
    </xf>
    <xf numFmtId="0" fontId="12" fillId="0" borderId="46" xfId="0" applyFont="1" applyFill="1" applyBorder="1" applyAlignment="1">
      <alignment vertical="center" wrapText="1"/>
    </xf>
    <xf numFmtId="3" fontId="12" fillId="0" borderId="46" xfId="0" applyNumberFormat="1" applyFont="1" applyFill="1" applyBorder="1" applyAlignment="1">
      <alignment horizontal="center" vertical="center" wrapText="1"/>
    </xf>
    <xf numFmtId="15" fontId="12" fillId="0" borderId="23" xfId="0" applyNumberFormat="1" applyFont="1" applyFill="1" applyBorder="1" applyAlignment="1">
      <alignment horizontal="center" vertical="center" wrapText="1"/>
    </xf>
    <xf numFmtId="15" fontId="12" fillId="0" borderId="42" xfId="0" applyNumberFormat="1" applyFont="1" applyFill="1" applyBorder="1" applyAlignment="1">
      <alignment vertical="center" wrapText="1"/>
    </xf>
    <xf numFmtId="15" fontId="12" fillId="0" borderId="47" xfId="0" applyNumberFormat="1" applyFont="1" applyFill="1" applyBorder="1" applyAlignment="1">
      <alignment vertical="center" wrapText="1"/>
    </xf>
    <xf numFmtId="15" fontId="12" fillId="0" borderId="44" xfId="0" applyNumberFormat="1" applyFont="1" applyFill="1" applyBorder="1" applyAlignment="1">
      <alignment horizontal="center" vertical="center" wrapText="1"/>
    </xf>
    <xf numFmtId="15" fontId="12" fillId="0" borderId="48" xfId="0" applyNumberFormat="1" applyFont="1" applyFill="1" applyBorder="1" applyAlignment="1">
      <alignment horizontal="center" vertical="center" wrapText="1"/>
    </xf>
    <xf numFmtId="0" fontId="0" fillId="0" borderId="22" xfId="0" applyFont="1" applyFill="1" applyBorder="1" applyAlignment="1">
      <alignment horizontal="right" vertical="center"/>
    </xf>
    <xf numFmtId="15" fontId="12" fillId="0" borderId="49" xfId="0" applyNumberFormat="1" applyFont="1" applyFill="1" applyBorder="1" applyAlignment="1">
      <alignment horizontal="center" vertical="center" wrapText="1"/>
    </xf>
    <xf numFmtId="0" fontId="12" fillId="0" borderId="32" xfId="0" applyFont="1" applyFill="1" applyBorder="1" applyAlignment="1">
      <alignment vertical="center" wrapText="1"/>
    </xf>
    <xf numFmtId="0" fontId="12" fillId="0" borderId="5" xfId="0" applyFont="1" applyFill="1" applyBorder="1" applyAlignment="1">
      <alignment vertical="center" wrapText="1"/>
    </xf>
    <xf numFmtId="0" fontId="12" fillId="0" borderId="50" xfId="0" applyFont="1" applyFill="1" applyBorder="1" applyAlignment="1">
      <alignment vertical="center" wrapText="1"/>
    </xf>
    <xf numFmtId="0" fontId="12" fillId="0" borderId="35" xfId="0" applyFont="1" applyFill="1" applyBorder="1" applyAlignment="1">
      <alignment vertical="center" wrapText="1"/>
    </xf>
    <xf numFmtId="3" fontId="12" fillId="0" borderId="11" xfId="0" applyNumberFormat="1" applyFont="1" applyBorder="1" applyAlignment="1">
      <alignment horizontal="center" vertical="center" wrapText="1"/>
    </xf>
    <xf numFmtId="3" fontId="12" fillId="0" borderId="12" xfId="0" applyNumberFormat="1" applyFont="1" applyFill="1" applyBorder="1" applyAlignment="1">
      <alignment horizontal="right" vertical="center" wrapText="1"/>
    </xf>
    <xf numFmtId="3" fontId="12" fillId="0" borderId="23" xfId="0" applyNumberFormat="1" applyFont="1" applyFill="1" applyBorder="1" applyAlignment="1">
      <alignment horizontal="right" vertical="center" wrapText="1"/>
    </xf>
    <xf numFmtId="3" fontId="12" fillId="0" borderId="15" xfId="0" applyNumberFormat="1" applyFont="1" applyFill="1" applyBorder="1" applyAlignment="1">
      <alignment horizontal="center" vertical="center" wrapText="1"/>
    </xf>
    <xf numFmtId="3" fontId="12" fillId="0" borderId="8" xfId="0" applyNumberFormat="1" applyFont="1" applyFill="1" applyBorder="1" applyAlignment="1">
      <alignment horizontal="center" vertical="center" wrapText="1"/>
    </xf>
    <xf numFmtId="3" fontId="12" fillId="0" borderId="6" xfId="0" applyNumberFormat="1" applyFont="1" applyFill="1" applyBorder="1" applyAlignment="1">
      <alignment horizontal="right" vertical="center" wrapText="1"/>
    </xf>
    <xf numFmtId="3" fontId="12" fillId="0" borderId="30" xfId="0" applyNumberFormat="1" applyFont="1" applyFill="1" applyBorder="1" applyAlignment="1">
      <alignment horizontal="center" vertical="center" wrapText="1"/>
    </xf>
    <xf numFmtId="173" fontId="12" fillId="0" borderId="8" xfId="0" applyNumberFormat="1" applyFont="1" applyFill="1" applyBorder="1" applyAlignment="1">
      <alignment horizontal="center" vertical="center" wrapText="1"/>
    </xf>
    <xf numFmtId="0" fontId="12" fillId="0" borderId="22" xfId="0" applyFont="1" applyFill="1" applyBorder="1" applyAlignment="1">
      <alignment horizontal="center" vertical="center" wrapText="1"/>
    </xf>
    <xf numFmtId="3" fontId="13" fillId="0" borderId="22" xfId="0" applyNumberFormat="1" applyFont="1" applyBorder="1" applyAlignment="1">
      <alignment horizontal="center" vertical="center" wrapText="1"/>
    </xf>
    <xf numFmtId="3" fontId="12" fillId="0" borderId="23" xfId="0" applyNumberFormat="1" applyFont="1" applyBorder="1" applyAlignment="1">
      <alignment horizontal="center" vertical="center" wrapText="1"/>
    </xf>
    <xf numFmtId="3" fontId="12" fillId="0" borderId="0" xfId="0" applyNumberFormat="1" applyFont="1" applyFill="1" applyBorder="1" applyAlignment="1">
      <alignment horizontal="center" vertical="center" wrapText="1"/>
    </xf>
    <xf numFmtId="3" fontId="12" fillId="0" borderId="51"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3" fontId="12" fillId="0" borderId="45" xfId="0" applyNumberFormat="1" applyFont="1" applyBorder="1" applyAlignment="1">
      <alignment horizontal="center" vertical="center" wrapText="1"/>
    </xf>
    <xf numFmtId="3" fontId="12" fillId="0" borderId="52" xfId="0" applyNumberFormat="1" applyFont="1" applyFill="1" applyBorder="1" applyAlignment="1">
      <alignment horizontal="center" vertical="center" wrapText="1"/>
    </xf>
    <xf numFmtId="3" fontId="12" fillId="0" borderId="29" xfId="0" applyNumberFormat="1" applyFont="1" applyFill="1" applyBorder="1" applyAlignment="1">
      <alignment horizontal="center" vertical="center" wrapText="1"/>
    </xf>
    <xf numFmtId="3" fontId="12" fillId="0" borderId="53" xfId="0" applyNumberFormat="1" applyFont="1" applyFill="1" applyBorder="1" applyAlignment="1">
      <alignment horizontal="center" vertical="center" wrapText="1"/>
    </xf>
    <xf numFmtId="3" fontId="12" fillId="0" borderId="54" xfId="0" applyNumberFormat="1" applyFont="1" applyFill="1" applyBorder="1" applyAlignment="1">
      <alignment horizontal="center" vertical="center" wrapText="1"/>
    </xf>
    <xf numFmtId="3" fontId="12" fillId="0" borderId="55" xfId="0" applyNumberFormat="1" applyFont="1" applyFill="1" applyBorder="1" applyAlignment="1">
      <alignment horizontal="center" vertical="center" wrapText="1"/>
    </xf>
    <xf numFmtId="3" fontId="12" fillId="0" borderId="53" xfId="0" applyNumberFormat="1" applyFont="1" applyBorder="1" applyAlignment="1">
      <alignment horizontal="center" vertical="center" wrapText="1"/>
    </xf>
    <xf numFmtId="0" fontId="0" fillId="0" borderId="30" xfId="0" applyBorder="1" applyAlignment="1">
      <alignment horizontal="center" vertical="center" wrapText="1"/>
    </xf>
    <xf numFmtId="166" fontId="0" fillId="0" borderId="1" xfId="0" applyNumberFormat="1" applyFill="1" applyBorder="1" applyAlignment="1">
      <alignment horizontal="center" vertical="center" wrapText="1"/>
    </xf>
    <xf numFmtId="0" fontId="12" fillId="5" borderId="1" xfId="0" applyFont="1" applyFill="1" applyBorder="1" applyAlignment="1">
      <alignment vertical="center" wrapText="1"/>
    </xf>
    <xf numFmtId="0" fontId="0" fillId="0" borderId="44" xfId="0" applyFont="1" applyFill="1" applyBorder="1" applyAlignment="1">
      <alignment horizontal="left" vertical="center"/>
    </xf>
    <xf numFmtId="0" fontId="12" fillId="0" borderId="44" xfId="0" applyFont="1" applyFill="1" applyBorder="1" applyAlignment="1">
      <alignment vertical="center" wrapText="1"/>
    </xf>
    <xf numFmtId="0" fontId="12" fillId="0" borderId="56" xfId="0" applyFont="1" applyFill="1" applyBorder="1" applyAlignment="1">
      <alignment vertical="center" wrapText="1"/>
    </xf>
    <xf numFmtId="3" fontId="12" fillId="0" borderId="57" xfId="0" applyNumberFormat="1" applyFont="1" applyFill="1" applyBorder="1" applyAlignment="1">
      <alignment horizontal="center" vertical="center" wrapText="1"/>
    </xf>
    <xf numFmtId="3" fontId="12" fillId="0" borderId="44" xfId="0" applyNumberFormat="1" applyFont="1" applyFill="1" applyBorder="1" applyAlignment="1">
      <alignment horizontal="right" vertical="center" wrapText="1"/>
    </xf>
    <xf numFmtId="3" fontId="12" fillId="0" borderId="48" xfId="0" applyNumberFormat="1" applyFont="1" applyFill="1" applyBorder="1" applyAlignment="1">
      <alignment horizontal="right" vertical="center" wrapText="1"/>
    </xf>
    <xf numFmtId="3" fontId="12" fillId="5" borderId="1" xfId="0" applyNumberFormat="1" applyFont="1" applyFill="1" applyBorder="1" applyAlignment="1">
      <alignment horizontal="right" vertical="center" wrapText="1"/>
    </xf>
    <xf numFmtId="15" fontId="12"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ill="1" applyBorder="1" applyAlignment="1">
      <alignment vertical="center" wrapText="1"/>
    </xf>
    <xf numFmtId="0" fontId="0" fillId="5"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170" fontId="6" fillId="4" borderId="19" xfId="0" applyNumberFormat="1" applyFont="1" applyFill="1" applyBorder="1" applyAlignment="1">
      <alignment horizontal="right"/>
    </xf>
    <xf numFmtId="3" fontId="26" fillId="0" borderId="24" xfId="0" applyNumberFormat="1" applyFont="1" applyBorder="1" applyAlignment="1">
      <alignment horizontal="right"/>
    </xf>
    <xf numFmtId="3" fontId="26" fillId="0" borderId="3" xfId="0" applyNumberFormat="1" applyFont="1" applyBorder="1" applyAlignment="1">
      <alignment horizontal="right"/>
    </xf>
    <xf numFmtId="170" fontId="6" fillId="3" borderId="19" xfId="0" applyNumberFormat="1" applyFont="1" applyFill="1" applyBorder="1" applyAlignment="1">
      <alignment horizontal="right"/>
    </xf>
    <xf numFmtId="3" fontId="26" fillId="0" borderId="42" xfId="0" applyNumberFormat="1" applyFont="1" applyBorder="1" applyAlignment="1">
      <alignment horizontal="right"/>
    </xf>
    <xf numFmtId="170" fontId="5" fillId="4" borderId="19" xfId="0" applyNumberFormat="1" applyFont="1" applyFill="1" applyBorder="1" applyAlignment="1">
      <alignment horizontal="right"/>
    </xf>
    <xf numFmtId="168" fontId="21" fillId="0" borderId="0" xfId="0" applyNumberFormat="1" applyFont="1" applyBorder="1" applyAlignment="1"/>
    <xf numFmtId="168" fontId="1" fillId="0" borderId="0" xfId="0" applyNumberFormat="1" applyFont="1" applyBorder="1" applyAlignment="1">
      <alignment horizontal="left"/>
    </xf>
    <xf numFmtId="0" fontId="9"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30" xfId="0" applyFont="1" applyBorder="1" applyAlignment="1">
      <alignment horizontal="right" vertical="center" wrapText="1"/>
    </xf>
    <xf numFmtId="3" fontId="26" fillId="0" borderId="22" xfId="0" applyNumberFormat="1" applyFont="1" applyBorder="1" applyAlignment="1">
      <alignment horizontal="right"/>
    </xf>
    <xf numFmtId="3" fontId="0" fillId="5" borderId="3" xfId="0" applyNumberFormat="1" applyFill="1" applyBorder="1" applyAlignment="1">
      <alignment vertical="center" wrapText="1"/>
    </xf>
    <xf numFmtId="3" fontId="32" fillId="5" borderId="3" xfId="0" applyNumberFormat="1" applyFont="1" applyFill="1" applyBorder="1" applyAlignment="1">
      <alignment horizontal="center" vertical="center" wrapText="1"/>
    </xf>
    <xf numFmtId="167" fontId="33" fillId="5" borderId="3" xfId="0" applyNumberFormat="1" applyFont="1" applyFill="1" applyBorder="1" applyAlignment="1">
      <alignment horizontal="center" vertical="center" wrapText="1"/>
    </xf>
    <xf numFmtId="167" fontId="0" fillId="5" borderId="3" xfId="0" applyNumberFormat="1" applyFill="1" applyBorder="1" applyAlignment="1">
      <alignment horizontal="center" vertical="center" wrapText="1"/>
    </xf>
    <xf numFmtId="166" fontId="33" fillId="5" borderId="1" xfId="0" applyNumberFormat="1" applyFont="1" applyFill="1" applyBorder="1" applyAlignment="1">
      <alignment horizontal="center" vertical="center" wrapText="1"/>
    </xf>
    <xf numFmtId="167" fontId="33" fillId="5" borderId="12" xfId="0" applyNumberFormat="1" applyFont="1" applyFill="1" applyBorder="1" applyAlignment="1">
      <alignment horizontal="center" vertical="center" wrapText="1"/>
    </xf>
    <xf numFmtId="0" fontId="0" fillId="5" borderId="3" xfId="0" applyFont="1" applyFill="1" applyBorder="1" applyAlignment="1">
      <alignment vertical="center" wrapText="1"/>
    </xf>
    <xf numFmtId="3" fontId="7" fillId="5" borderId="3" xfId="0" applyNumberFormat="1" applyFont="1" applyFill="1" applyBorder="1" applyAlignment="1">
      <alignment horizontal="right" vertical="center" wrapText="1"/>
    </xf>
    <xf numFmtId="3" fontId="7" fillId="5" borderId="1" xfId="0" applyNumberFormat="1" applyFont="1" applyFill="1" applyBorder="1" applyAlignment="1">
      <alignment horizontal="right" vertical="center" wrapText="1"/>
    </xf>
    <xf numFmtId="166" fontId="17" fillId="5" borderId="1" xfId="0" applyNumberFormat="1" applyFont="1" applyFill="1" applyBorder="1" applyAlignment="1">
      <alignment horizontal="center" vertical="center" wrapText="1"/>
    </xf>
    <xf numFmtId="167" fontId="17" fillId="5" borderId="12" xfId="0" applyNumberFormat="1" applyFont="1" applyFill="1" applyBorder="1" applyAlignment="1">
      <alignment horizontal="center" vertical="center" wrapText="1"/>
    </xf>
    <xf numFmtId="0" fontId="45" fillId="0" borderId="1" xfId="0" applyFont="1" applyFill="1" applyBorder="1" applyAlignment="1">
      <alignment horizontal="left" vertical="center"/>
    </xf>
    <xf numFmtId="0" fontId="45" fillId="0" borderId="1" xfId="0" applyFont="1" applyFill="1" applyBorder="1" applyAlignment="1">
      <alignment vertical="center" wrapText="1"/>
    </xf>
    <xf numFmtId="0" fontId="45" fillId="0" borderId="32" xfId="0" applyFont="1" applyFill="1" applyBorder="1" applyAlignment="1">
      <alignment vertical="center" wrapText="1"/>
    </xf>
    <xf numFmtId="3" fontId="45" fillId="0" borderId="15" xfId="0" applyNumberFormat="1" applyFont="1" applyFill="1" applyBorder="1" applyAlignment="1">
      <alignment horizontal="center" vertical="center" wrapText="1"/>
    </xf>
    <xf numFmtId="3" fontId="45" fillId="0" borderId="1" xfId="0" applyNumberFormat="1" applyFont="1" applyFill="1" applyBorder="1" applyAlignment="1">
      <alignment horizontal="right" vertical="center" wrapText="1"/>
    </xf>
    <xf numFmtId="3" fontId="45" fillId="0" borderId="12" xfId="0" applyNumberFormat="1" applyFont="1" applyFill="1" applyBorder="1" applyAlignment="1">
      <alignment horizontal="right" vertical="center" wrapText="1"/>
    </xf>
    <xf numFmtId="3" fontId="45" fillId="0" borderId="51" xfId="0" applyNumberFormat="1" applyFont="1" applyFill="1" applyBorder="1" applyAlignment="1">
      <alignment horizontal="center" vertical="center" wrapText="1"/>
    </xf>
    <xf numFmtId="3" fontId="45" fillId="0" borderId="29" xfId="0" applyNumberFormat="1" applyFont="1" applyFill="1" applyBorder="1" applyAlignment="1">
      <alignment horizontal="center" vertical="center" wrapText="1"/>
    </xf>
    <xf numFmtId="15" fontId="45" fillId="0" borderId="1" xfId="0" applyNumberFormat="1" applyFont="1" applyFill="1" applyBorder="1" applyAlignment="1">
      <alignment horizontal="center" vertical="center" wrapText="1"/>
    </xf>
    <xf numFmtId="15" fontId="45" fillId="0" borderId="12" xfId="0" applyNumberFormat="1" applyFont="1" applyFill="1" applyBorder="1" applyAlignment="1">
      <alignment horizontal="center" vertical="center" wrapText="1"/>
    </xf>
    <xf numFmtId="0" fontId="45" fillId="0" borderId="0" xfId="0" applyFont="1"/>
    <xf numFmtId="0" fontId="0" fillId="0" borderId="1" xfId="0" applyFont="1" applyFill="1" applyBorder="1" applyAlignment="1">
      <alignment horizontal="right" vertical="center"/>
    </xf>
    <xf numFmtId="0" fontId="0" fillId="0" borderId="15" xfId="0" applyFill="1" applyBorder="1" applyAlignment="1">
      <alignment horizontal="left" vertical="center" wrapText="1"/>
    </xf>
    <xf numFmtId="172" fontId="7" fillId="0" borderId="1" xfId="0" applyNumberFormat="1" applyFont="1" applyFill="1" applyBorder="1" applyAlignment="1">
      <alignment horizontal="right" vertical="center" wrapText="1"/>
    </xf>
    <xf numFmtId="172" fontId="7" fillId="0" borderId="2" xfId="0" applyNumberFormat="1" applyFont="1" applyFill="1" applyBorder="1" applyAlignment="1">
      <alignment horizontal="right" vertical="center" wrapText="1"/>
    </xf>
    <xf numFmtId="173" fontId="7" fillId="0" borderId="1" xfId="0" applyNumberFormat="1" applyFont="1" applyFill="1" applyBorder="1" applyAlignment="1">
      <alignment horizontal="righ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33" fillId="5" borderId="3" xfId="0" applyNumberFormat="1" applyFont="1" applyFill="1" applyBorder="1" applyAlignment="1">
      <alignment horizontal="right" vertical="center" wrapText="1"/>
    </xf>
    <xf numFmtId="0" fontId="33" fillId="5" borderId="3" xfId="0" applyNumberFormat="1" applyFont="1" applyFill="1" applyBorder="1" applyAlignment="1">
      <alignment vertical="center" wrapText="1"/>
    </xf>
    <xf numFmtId="0" fontId="7" fillId="5"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4" xfId="0" applyFill="1" applyBorder="1" applyAlignment="1">
      <alignment horizontal="center" vertical="center" wrapText="1"/>
    </xf>
    <xf numFmtId="169" fontId="1" fillId="0" borderId="24" xfId="1" applyNumberFormat="1" applyFont="1" applyFill="1" applyBorder="1" applyAlignment="1">
      <alignment horizontal="center" vertical="center" wrapText="1"/>
    </xf>
    <xf numFmtId="3" fontId="1" fillId="0" borderId="24" xfId="0" applyNumberFormat="1" applyFont="1" applyFill="1" applyBorder="1" applyAlignment="1">
      <alignment horizontal="right" vertical="center"/>
    </xf>
    <xf numFmtId="166" fontId="33" fillId="0" borderId="42" xfId="0" applyNumberFormat="1" applyFont="1" applyFill="1" applyBorder="1" applyAlignment="1">
      <alignment horizontal="center" vertical="center" wrapText="1"/>
    </xf>
    <xf numFmtId="167" fontId="0" fillId="0" borderId="47" xfId="0" applyNumberFormat="1" applyFill="1" applyBorder="1" applyAlignment="1">
      <alignment horizontal="center" vertical="center" wrapText="1"/>
    </xf>
    <xf numFmtId="0" fontId="0" fillId="0" borderId="16" xfId="0" applyFill="1" applyBorder="1"/>
    <xf numFmtId="0" fontId="0" fillId="0" borderId="4" xfId="0" applyFill="1" applyBorder="1"/>
    <xf numFmtId="0" fontId="17" fillId="0" borderId="15" xfId="0" applyFont="1" applyFill="1" applyBorder="1" applyAlignment="1">
      <alignment horizontal="left" vertical="center"/>
    </xf>
    <xf numFmtId="38" fontId="11" fillId="0" borderId="11" xfId="0" applyNumberFormat="1" applyFont="1" applyFill="1" applyBorder="1" applyAlignment="1">
      <alignment horizontal="right" vertical="center" wrapText="1"/>
    </xf>
    <xf numFmtId="38" fontId="7" fillId="0" borderId="1" xfId="0" applyNumberFormat="1" applyFont="1" applyFill="1" applyBorder="1" applyAlignment="1">
      <alignment horizontal="right" vertical="center" wrapText="1"/>
    </xf>
    <xf numFmtId="172" fontId="7" fillId="0" borderId="2" xfId="0" applyNumberFormat="1" applyFont="1" applyFill="1" applyBorder="1" applyAlignment="1">
      <alignment horizontal="center" vertical="center" wrapText="1"/>
    </xf>
    <xf numFmtId="0" fontId="0" fillId="5" borderId="1" xfId="0" applyFill="1" applyBorder="1" applyAlignment="1">
      <alignment horizontal="left" vertical="center"/>
    </xf>
    <xf numFmtId="0" fontId="0" fillId="0" borderId="1" xfId="0" applyFill="1" applyBorder="1" applyAlignment="1">
      <alignment horizontal="right" vertical="center" wrapText="1"/>
    </xf>
    <xf numFmtId="15" fontId="17" fillId="0" borderId="4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7" fillId="0" borderId="3" xfId="0" applyNumberFormat="1" applyFont="1" applyFill="1" applyBorder="1" applyAlignment="1">
      <alignment horizontal="center" vertical="center" wrapText="1"/>
    </xf>
    <xf numFmtId="16" fontId="17" fillId="0" borderId="3" xfId="0" applyNumberFormat="1" applyFont="1" applyFill="1" applyBorder="1" applyAlignment="1">
      <alignment horizontal="center" vertical="center"/>
    </xf>
    <xf numFmtId="3" fontId="0" fillId="5" borderId="3" xfId="0" applyNumberFormat="1" applyFont="1" applyFill="1" applyBorder="1" applyAlignment="1">
      <alignment horizontal="center" vertical="center" wrapText="1"/>
    </xf>
    <xf numFmtId="38" fontId="11" fillId="0" borderId="1" xfId="0" applyNumberFormat="1" applyFont="1" applyFill="1" applyBorder="1" applyAlignment="1">
      <alignment horizontal="right" vertical="center" wrapText="1"/>
    </xf>
    <xf numFmtId="38" fontId="11" fillId="0" borderId="2" xfId="0" applyNumberFormat="1" applyFont="1" applyFill="1" applyBorder="1" applyAlignment="1">
      <alignment horizontal="right" vertical="center" wrapText="1"/>
    </xf>
    <xf numFmtId="38" fontId="33" fillId="0" borderId="3" xfId="0" applyNumberFormat="1" applyFont="1" applyBorder="1" applyAlignment="1">
      <alignment horizontal="right" vertical="center" wrapText="1"/>
    </xf>
    <xf numFmtId="38" fontId="33" fillId="0" borderId="11" xfId="0" applyNumberFormat="1" applyFont="1" applyBorder="1" applyAlignment="1">
      <alignment horizontal="right" vertical="center" wrapText="1"/>
    </xf>
    <xf numFmtId="38" fontId="33" fillId="0" borderId="1" xfId="0" applyNumberFormat="1" applyFont="1" applyBorder="1" applyAlignment="1">
      <alignment horizontal="right" vertical="center" wrapText="1"/>
    </xf>
    <xf numFmtId="38" fontId="33" fillId="0" borderId="2" xfId="0" applyNumberFormat="1" applyFont="1" applyBorder="1" applyAlignment="1">
      <alignment horizontal="right" vertical="center" wrapText="1"/>
    </xf>
    <xf numFmtId="38" fontId="7" fillId="0" borderId="2" xfId="0" applyNumberFormat="1" applyFont="1" applyFill="1" applyBorder="1" applyAlignment="1">
      <alignment horizontal="right" vertical="center" wrapText="1"/>
    </xf>
    <xf numFmtId="38" fontId="33" fillId="5" borderId="3" xfId="0" applyNumberFormat="1" applyFont="1" applyFill="1" applyBorder="1" applyAlignment="1">
      <alignment horizontal="right" vertical="center" wrapText="1"/>
    </xf>
    <xf numFmtId="38" fontId="33" fillId="5" borderId="11" xfId="0" applyNumberFormat="1" applyFont="1" applyFill="1" applyBorder="1" applyAlignment="1">
      <alignment horizontal="right" vertical="center" wrapText="1"/>
    </xf>
    <xf numFmtId="38" fontId="33" fillId="0" borderId="2" xfId="0" applyNumberFormat="1" applyFont="1" applyFill="1" applyBorder="1" applyAlignment="1">
      <alignment horizontal="right" vertical="center" wrapText="1"/>
    </xf>
    <xf numFmtId="38" fontId="0" fillId="0" borderId="1" xfId="1" applyNumberFormat="1" applyFont="1" applyBorder="1" applyAlignment="1">
      <alignment horizontal="right" vertical="center" wrapText="1"/>
    </xf>
    <xf numFmtId="38" fontId="1" fillId="0" borderId="1" xfId="0" applyNumberFormat="1" applyFont="1" applyFill="1" applyBorder="1" applyAlignment="1">
      <alignment horizontal="right" vertical="center" wrapText="1"/>
    </xf>
    <xf numFmtId="38" fontId="1" fillId="0" borderId="2" xfId="0" applyNumberFormat="1" applyFont="1" applyFill="1" applyBorder="1" applyAlignment="1">
      <alignment horizontal="right" vertical="center" wrapText="1"/>
    </xf>
    <xf numFmtId="38" fontId="0" fillId="0" borderId="1" xfId="0" applyNumberFormat="1" applyBorder="1" applyAlignment="1">
      <alignment horizontal="right"/>
    </xf>
    <xf numFmtId="38" fontId="0" fillId="0" borderId="2" xfId="0" applyNumberFormat="1" applyBorder="1" applyAlignment="1">
      <alignment horizontal="right"/>
    </xf>
    <xf numFmtId="38" fontId="32" fillId="2" borderId="44" xfId="0" applyNumberFormat="1" applyFont="1" applyFill="1" applyBorder="1" applyAlignment="1">
      <alignment horizontal="right" vertical="center" wrapText="1"/>
    </xf>
    <xf numFmtId="38" fontId="1" fillId="0" borderId="2" xfId="1"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2" fillId="0" borderId="51" xfId="0" applyNumberFormat="1" applyFont="1" applyFill="1" applyBorder="1" applyAlignment="1">
      <alignment horizontal="right" vertical="center" wrapText="1"/>
    </xf>
    <xf numFmtId="3" fontId="12" fillId="0" borderId="45" xfId="0" applyNumberFormat="1" applyFont="1" applyFill="1" applyBorder="1" applyAlignment="1">
      <alignment horizontal="right" vertical="center" wrapText="1"/>
    </xf>
    <xf numFmtId="3" fontId="12" fillId="5" borderId="32" xfId="0" applyNumberFormat="1" applyFont="1" applyFill="1" applyBorder="1" applyAlignment="1">
      <alignment horizontal="right" vertical="center" wrapText="1"/>
    </xf>
    <xf numFmtId="3" fontId="12" fillId="5" borderId="29" xfId="0" applyNumberFormat="1" applyFont="1" applyFill="1" applyBorder="1" applyAlignment="1">
      <alignment horizontal="center" vertical="center" wrapText="1"/>
    </xf>
    <xf numFmtId="172" fontId="0" fillId="5" borderId="2" xfId="0" applyNumberFormat="1" applyFont="1" applyFill="1" applyBorder="1" applyAlignment="1">
      <alignment horizontal="right" vertical="center"/>
    </xf>
    <xf numFmtId="0" fontId="12" fillId="5" borderId="12" xfId="0" applyFont="1" applyFill="1" applyBorder="1" applyAlignment="1">
      <alignment vertical="center" wrapText="1"/>
    </xf>
    <xf numFmtId="169" fontId="7" fillId="0"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5"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right" vertical="center" wrapText="1"/>
    </xf>
    <xf numFmtId="3" fontId="1" fillId="0" borderId="3" xfId="0" applyNumberFormat="1" applyFont="1" applyFill="1" applyBorder="1" applyAlignment="1">
      <alignment horizontal="center" vertical="center" wrapText="1"/>
    </xf>
    <xf numFmtId="38" fontId="1" fillId="0" borderId="1" xfId="1" applyNumberFormat="1" applyFont="1" applyFill="1" applyBorder="1" applyAlignment="1">
      <alignment horizontal="right" vertical="center"/>
    </xf>
    <xf numFmtId="167" fontId="33" fillId="0" borderId="1" xfId="0" applyNumberFormat="1"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167" fontId="0" fillId="0" borderId="12" xfId="0" applyNumberFormat="1" applyFill="1" applyBorder="1" applyAlignment="1">
      <alignment horizontal="center" vertical="center" wrapText="1"/>
    </xf>
    <xf numFmtId="174" fontId="33" fillId="0" borderId="1" xfId="0" applyNumberFormat="1" applyFont="1" applyFill="1" applyBorder="1" applyAlignment="1">
      <alignment horizontal="right" vertical="center" wrapText="1"/>
    </xf>
    <xf numFmtId="38" fontId="0" fillId="0" borderId="11" xfId="0" applyNumberFormat="1" applyFont="1" applyFill="1" applyBorder="1" applyAlignment="1">
      <alignment horizontal="right" vertical="center" wrapText="1"/>
    </xf>
    <xf numFmtId="1" fontId="0" fillId="0" borderId="1" xfId="0" applyNumberFormat="1" applyFont="1" applyFill="1" applyBorder="1" applyAlignment="1">
      <alignment horizontal="right" vertical="center" wrapText="1"/>
    </xf>
    <xf numFmtId="15" fontId="17" fillId="0" borderId="3" xfId="0" applyNumberFormat="1" applyFont="1" applyFill="1" applyBorder="1" applyAlignment="1">
      <alignment horizontal="center" vertical="center" wrapText="1"/>
    </xf>
    <xf numFmtId="15" fontId="17" fillId="0" borderId="3" xfId="0" applyNumberFormat="1" applyFont="1" applyFill="1" applyBorder="1" applyAlignment="1">
      <alignment horizontal="center" vertical="center"/>
    </xf>
    <xf numFmtId="3" fontId="0" fillId="5" borderId="1" xfId="0" applyNumberFormat="1" applyFont="1" applyFill="1" applyBorder="1" applyAlignment="1">
      <alignment horizontal="right" vertical="center"/>
    </xf>
    <xf numFmtId="3" fontId="12" fillId="5" borderId="51" xfId="0" applyNumberFormat="1" applyFont="1" applyFill="1" applyBorder="1" applyAlignment="1">
      <alignment horizontal="right" vertical="center" wrapText="1"/>
    </xf>
    <xf numFmtId="0" fontId="0" fillId="5" borderId="16" xfId="0" applyFill="1" applyBorder="1"/>
    <xf numFmtId="168" fontId="17" fillId="0" borderId="0" xfId="0" applyNumberFormat="1" applyFont="1" applyFill="1" applyBorder="1" applyAlignment="1">
      <alignment horizontal="left"/>
    </xf>
    <xf numFmtId="0" fontId="0" fillId="0" borderId="1" xfId="0" applyFill="1" applyBorder="1" applyAlignment="1">
      <alignment horizontal="left" vertical="center" wrapText="1"/>
    </xf>
    <xf numFmtId="0" fontId="0" fillId="5" borderId="15" xfId="0" applyFill="1" applyBorder="1" applyAlignment="1">
      <alignment horizontal="center" vertical="center" wrapText="1"/>
    </xf>
    <xf numFmtId="0" fontId="0" fillId="5" borderId="0" xfId="0" applyFill="1" applyBorder="1" applyAlignment="1">
      <alignment vertical="center" wrapText="1"/>
    </xf>
    <xf numFmtId="169" fontId="1" fillId="5" borderId="1" xfId="1" applyNumberFormat="1" applyFont="1" applyFill="1" applyBorder="1" applyAlignment="1">
      <alignment horizontal="center" vertical="center" wrapText="1"/>
    </xf>
    <xf numFmtId="0" fontId="0" fillId="5" borderId="1" xfId="0"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vertical="center" wrapText="1"/>
    </xf>
    <xf numFmtId="171" fontId="0" fillId="5" borderId="1" xfId="0" applyNumberFormat="1" applyFill="1" applyBorder="1" applyAlignment="1">
      <alignment vertical="center"/>
    </xf>
    <xf numFmtId="4" fontId="0" fillId="5" borderId="1" xfId="0" applyNumberFormat="1" applyFill="1" applyBorder="1" applyAlignment="1">
      <alignment vertical="center"/>
    </xf>
    <xf numFmtId="0" fontId="1" fillId="5" borderId="1" xfId="0" applyNumberFormat="1" applyFont="1" applyFill="1" applyBorder="1" applyAlignment="1">
      <alignment horizontal="center" vertical="center"/>
    </xf>
    <xf numFmtId="166" fontId="1" fillId="5" borderId="1" xfId="0" applyNumberFormat="1" applyFont="1" applyFill="1" applyBorder="1" applyAlignment="1">
      <alignment vertical="center"/>
    </xf>
    <xf numFmtId="15" fontId="1" fillId="5" borderId="1" xfId="0" applyNumberFormat="1" applyFont="1" applyFill="1" applyBorder="1" applyAlignment="1">
      <alignment vertical="center" wrapText="1"/>
    </xf>
    <xf numFmtId="167" fontId="0" fillId="5" borderId="26" xfId="0" applyNumberFormat="1" applyFill="1" applyBorder="1" applyAlignment="1">
      <alignment horizontal="center" vertical="center" wrapText="1"/>
    </xf>
    <xf numFmtId="0" fontId="0" fillId="5" borderId="0" xfId="0" applyFont="1" applyFill="1" applyBorder="1"/>
    <xf numFmtId="0" fontId="6" fillId="4" borderId="9" xfId="0" applyFont="1" applyFill="1" applyBorder="1" applyAlignment="1">
      <alignment horizontal="right" vertical="center" wrapText="1"/>
    </xf>
    <xf numFmtId="164" fontId="6" fillId="2" borderId="19" xfId="0" applyNumberFormat="1" applyFont="1" applyFill="1" applyBorder="1" applyAlignment="1">
      <alignment horizontal="right"/>
    </xf>
    <xf numFmtId="0" fontId="1" fillId="5" borderId="1" xfId="0" applyFont="1" applyFill="1" applyBorder="1" applyAlignment="1">
      <alignment horizontal="left" vertical="center"/>
    </xf>
    <xf numFmtId="0" fontId="12" fillId="5" borderId="1" xfId="0" applyFont="1" applyFill="1" applyBorder="1" applyAlignment="1">
      <alignment horizontal="left" vertical="center"/>
    </xf>
    <xf numFmtId="3" fontId="26" fillId="5" borderId="0" xfId="0" applyNumberFormat="1" applyFont="1" applyFill="1" applyBorder="1" applyAlignment="1">
      <alignment horizontal="right" vertical="center"/>
    </xf>
    <xf numFmtId="0" fontId="12" fillId="5" borderId="12" xfId="0" applyFont="1" applyFill="1" applyBorder="1" applyAlignment="1">
      <alignment horizontal="center" vertical="center"/>
    </xf>
    <xf numFmtId="3" fontId="12" fillId="5" borderId="3" xfId="0" applyNumberFormat="1" applyFont="1" applyFill="1" applyBorder="1" applyAlignment="1">
      <alignment horizontal="right" vertical="center" wrapText="1"/>
    </xf>
    <xf numFmtId="15" fontId="12" fillId="5" borderId="3" xfId="0" applyNumberFormat="1" applyFont="1" applyFill="1" applyBorder="1" applyAlignment="1">
      <alignment horizontal="center" vertical="center" wrapText="1"/>
    </xf>
    <xf numFmtId="0" fontId="0" fillId="5" borderId="3" xfId="0" applyFill="1" applyBorder="1" applyAlignment="1">
      <alignment horizontal="left" vertical="center"/>
    </xf>
    <xf numFmtId="0" fontId="0" fillId="5" borderId="42" xfId="0" applyFont="1" applyFill="1" applyBorder="1" applyAlignment="1">
      <alignment horizontal="left" vertical="center"/>
    </xf>
    <xf numFmtId="0" fontId="12" fillId="5" borderId="42" xfId="0" applyFont="1" applyFill="1" applyBorder="1" applyAlignment="1">
      <alignment vertical="center" wrapText="1"/>
    </xf>
    <xf numFmtId="3" fontId="12" fillId="5" borderId="52" xfId="0" applyNumberFormat="1" applyFont="1" applyFill="1" applyBorder="1" applyAlignment="1">
      <alignment horizontal="center" vertical="center" wrapText="1"/>
    </xf>
    <xf numFmtId="3" fontId="12" fillId="5" borderId="41" xfId="0" applyNumberFormat="1" applyFont="1" applyFill="1" applyBorder="1" applyAlignment="1">
      <alignment horizontal="center" vertical="center" wrapText="1"/>
    </xf>
    <xf numFmtId="15" fontId="0" fillId="5" borderId="42" xfId="0" applyNumberFormat="1" applyFont="1" applyFill="1" applyBorder="1" applyAlignment="1">
      <alignment horizontal="center" vertical="center" wrapText="1"/>
    </xf>
    <xf numFmtId="15" fontId="0" fillId="5" borderId="47" xfId="0" applyNumberFormat="1" applyFont="1" applyFill="1" applyBorder="1" applyAlignment="1">
      <alignment horizontal="center" vertical="center" wrapText="1"/>
    </xf>
    <xf numFmtId="3" fontId="0" fillId="5" borderId="44" xfId="0" applyNumberFormat="1" applyFont="1" applyFill="1" applyBorder="1" applyAlignment="1">
      <alignment horizontal="right" vertical="center"/>
    </xf>
    <xf numFmtId="0" fontId="0" fillId="0" borderId="1" xfId="0" applyFill="1" applyBorder="1" applyAlignment="1">
      <alignment horizontal="left" vertical="center"/>
    </xf>
    <xf numFmtId="38" fontId="1" fillId="5" borderId="2" xfId="0" applyNumberFormat="1" applyFont="1" applyFill="1" applyBorder="1" applyAlignment="1">
      <alignment horizontal="right" vertical="center" wrapText="1"/>
    </xf>
    <xf numFmtId="17" fontId="1" fillId="5" borderId="1" xfId="0" applyNumberFormat="1" applyFont="1" applyFill="1" applyBorder="1" applyAlignment="1">
      <alignment horizontal="center" vertical="center" wrapText="1"/>
    </xf>
    <xf numFmtId="0" fontId="0" fillId="5" borderId="12" xfId="0" applyFill="1" applyBorder="1" applyAlignment="1">
      <alignment horizontal="center" vertical="center" wrapText="1"/>
    </xf>
    <xf numFmtId="0" fontId="1" fillId="5" borderId="0" xfId="0" applyFont="1" applyFill="1" applyAlignment="1">
      <alignment vertical="center"/>
    </xf>
    <xf numFmtId="0" fontId="12" fillId="5" borderId="3" xfId="0" applyFont="1" applyFill="1" applyBorder="1" applyAlignment="1">
      <alignment vertical="center" wrapText="1"/>
    </xf>
    <xf numFmtId="0" fontId="12" fillId="5" borderId="5" xfId="0" applyFont="1" applyFill="1" applyBorder="1" applyAlignment="1">
      <alignment vertical="center" wrapText="1"/>
    </xf>
    <xf numFmtId="3" fontId="12" fillId="5" borderId="8" xfId="0" applyNumberFormat="1" applyFont="1" applyFill="1" applyBorder="1" applyAlignment="1">
      <alignment horizontal="right" vertical="center" wrapText="1"/>
    </xf>
    <xf numFmtId="3" fontId="12" fillId="5" borderId="6" xfId="0" applyNumberFormat="1" applyFont="1" applyFill="1" applyBorder="1" applyAlignment="1">
      <alignment horizontal="right" vertical="center" wrapText="1"/>
    </xf>
    <xf numFmtId="15" fontId="12" fillId="5" borderId="26" xfId="0" applyNumberFormat="1" applyFont="1" applyFill="1" applyBorder="1" applyAlignment="1">
      <alignment horizontal="center" vertical="center" wrapText="1"/>
    </xf>
    <xf numFmtId="3" fontId="12" fillId="5" borderId="54" xfId="0" applyNumberFormat="1" applyFont="1" applyFill="1" applyBorder="1" applyAlignment="1">
      <alignment horizontal="center" vertical="center" wrapText="1"/>
    </xf>
    <xf numFmtId="0" fontId="0" fillId="5" borderId="15" xfId="0" applyFill="1" applyBorder="1" applyAlignment="1">
      <alignment horizontal="left" vertical="center" wrapText="1"/>
    </xf>
    <xf numFmtId="38" fontId="33" fillId="5" borderId="2" xfId="0" applyNumberFormat="1" applyFont="1" applyFill="1" applyBorder="1" applyAlignment="1">
      <alignment horizontal="right" vertical="center" wrapText="1"/>
    </xf>
    <xf numFmtId="3" fontId="0" fillId="5" borderId="3" xfId="0" applyNumberFormat="1" applyFont="1" applyFill="1" applyBorder="1" applyAlignment="1">
      <alignment horizontal="right" vertical="center"/>
    </xf>
    <xf numFmtId="3" fontId="0" fillId="5" borderId="42" xfId="0" applyNumberFormat="1" applyFont="1" applyFill="1" applyBorder="1" applyAlignment="1">
      <alignment horizontal="right" vertical="center"/>
    </xf>
    <xf numFmtId="3" fontId="12" fillId="5" borderId="47" xfId="0" applyNumberFormat="1" applyFont="1" applyFill="1" applyBorder="1" applyAlignment="1">
      <alignment horizontal="right" vertical="center" wrapText="1"/>
    </xf>
    <xf numFmtId="173" fontId="7" fillId="5" borderId="1" xfId="0" applyNumberFormat="1" applyFont="1" applyFill="1" applyBorder="1" applyAlignment="1">
      <alignment horizontal="right" vertical="center" wrapText="1"/>
    </xf>
    <xf numFmtId="0" fontId="7" fillId="5" borderId="12" xfId="0" applyFont="1" applyFill="1" applyBorder="1" applyAlignment="1">
      <alignment horizontal="center" vertical="center" wrapText="1"/>
    </xf>
    <xf numFmtId="0" fontId="7" fillId="5" borderId="0" xfId="0" applyFont="1" applyFill="1" applyAlignment="1">
      <alignment vertical="center"/>
    </xf>
    <xf numFmtId="3" fontId="33" fillId="5" borderId="42" xfId="0" applyNumberFormat="1" applyFont="1" applyFill="1" applyBorder="1" applyAlignment="1">
      <alignment horizontal="right" vertical="center" wrapText="1"/>
    </xf>
    <xf numFmtId="0" fontId="47" fillId="0" borderId="0" xfId="0" applyFont="1" applyFill="1"/>
    <xf numFmtId="3" fontId="9" fillId="5" borderId="54" xfId="0" applyNumberFormat="1" applyFont="1" applyFill="1" applyBorder="1" applyAlignment="1">
      <alignment horizontal="center" vertical="center" wrapText="1"/>
    </xf>
    <xf numFmtId="0" fontId="2" fillId="5" borderId="29" xfId="0" applyFont="1" applyFill="1" applyBorder="1"/>
    <xf numFmtId="3" fontId="7" fillId="5" borderId="54" xfId="0" applyNumberFormat="1" applyFont="1" applyFill="1" applyBorder="1"/>
    <xf numFmtId="0" fontId="2" fillId="5" borderId="54" xfId="0" applyFont="1" applyFill="1" applyBorder="1"/>
    <xf numFmtId="170" fontId="5" fillId="6" borderId="27" xfId="1" applyNumberFormat="1" applyFont="1" applyFill="1" applyBorder="1"/>
    <xf numFmtId="0" fontId="0" fillId="5" borderId="7" xfId="0" applyFont="1" applyFill="1" applyBorder="1" applyAlignment="1">
      <alignment horizontal="left" vertical="center"/>
    </xf>
    <xf numFmtId="0" fontId="0" fillId="0" borderId="15" xfId="0" applyFont="1" applyFill="1" applyBorder="1" applyAlignment="1">
      <alignment horizontal="left" vertical="center"/>
    </xf>
    <xf numFmtId="0" fontId="1" fillId="5" borderId="15" xfId="0" applyFont="1" applyFill="1" applyBorder="1" applyAlignment="1">
      <alignment horizontal="left" vertical="center"/>
    </xf>
    <xf numFmtId="0" fontId="0" fillId="5" borderId="8" xfId="0" applyFill="1" applyBorder="1" applyAlignment="1">
      <alignment horizontal="left" vertical="center"/>
    </xf>
    <xf numFmtId="0" fontId="0" fillId="0" borderId="30" xfId="0" applyFont="1" applyFill="1" applyBorder="1" applyAlignment="1">
      <alignment horizontal="left" vertical="center"/>
    </xf>
    <xf numFmtId="0" fontId="0" fillId="0" borderId="8" xfId="0" applyFont="1" applyFill="1" applyBorder="1" applyAlignment="1">
      <alignment horizontal="left" vertical="center"/>
    </xf>
    <xf numFmtId="0" fontId="46" fillId="0" borderId="15" xfId="0" applyFont="1" applyFill="1" applyBorder="1" applyAlignment="1">
      <alignment horizontal="left" vertical="center"/>
    </xf>
    <xf numFmtId="0" fontId="0" fillId="0" borderId="15" xfId="0" applyBorder="1" applyAlignment="1">
      <alignment vertical="center" wrapText="1"/>
    </xf>
    <xf numFmtId="15" fontId="12" fillId="5" borderId="12" xfId="0" applyNumberFormat="1" applyFont="1" applyFill="1" applyBorder="1" applyAlignment="1">
      <alignment horizontal="center" vertical="center" wrapText="1"/>
    </xf>
    <xf numFmtId="0" fontId="0" fillId="0" borderId="57"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0" xfId="0" applyFill="1" applyBorder="1" applyAlignment="1">
      <alignment vertical="center"/>
    </xf>
    <xf numFmtId="173" fontId="12" fillId="5" borderId="8" xfId="0" applyNumberFormat="1" applyFont="1" applyFill="1" applyBorder="1" applyAlignment="1">
      <alignment horizontal="right" vertical="center" wrapText="1"/>
    </xf>
    <xf numFmtId="3" fontId="12" fillId="5" borderId="45" xfId="0" applyNumberFormat="1" applyFont="1" applyFill="1" applyBorder="1" applyAlignment="1">
      <alignment horizontal="right" vertical="center" wrapText="1"/>
    </xf>
    <xf numFmtId="15" fontId="12" fillId="5" borderId="6" xfId="0" applyNumberFormat="1" applyFont="1" applyFill="1" applyBorder="1" applyAlignment="1">
      <alignment horizontal="center" vertical="center" wrapText="1"/>
    </xf>
    <xf numFmtId="3" fontId="8" fillId="0" borderId="0" xfId="0" applyNumberFormat="1" applyFont="1"/>
    <xf numFmtId="3" fontId="1" fillId="5" borderId="42"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66" fontId="1" fillId="5" borderId="5" xfId="0" applyNumberFormat="1" applyFont="1" applyFill="1" applyBorder="1" applyAlignment="1">
      <alignment horizontal="center" vertical="center" wrapText="1"/>
    </xf>
    <xf numFmtId="3" fontId="12" fillId="5" borderId="15" xfId="0" applyNumberFormat="1" applyFont="1" applyFill="1" applyBorder="1" applyAlignment="1">
      <alignment horizontal="center" vertical="center" wrapText="1"/>
    </xf>
    <xf numFmtId="175" fontId="33" fillId="5" borderId="3" xfId="2" applyFont="1" applyFill="1" applyBorder="1" applyAlignment="1">
      <alignment horizontal="right" vertical="center" wrapText="1"/>
    </xf>
    <xf numFmtId="0" fontId="33" fillId="5" borderId="15" xfId="0" applyFont="1" applyFill="1" applyBorder="1" applyAlignment="1">
      <alignment vertical="center" wrapText="1"/>
    </xf>
    <xf numFmtId="3" fontId="33" fillId="5" borderId="1" xfId="0" applyNumberFormat="1" applyFont="1" applyFill="1" applyBorder="1" applyAlignment="1">
      <alignment vertical="center" wrapText="1"/>
    </xf>
    <xf numFmtId="3" fontId="0" fillId="5" borderId="1" xfId="0" applyNumberFormat="1"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173" fontId="12" fillId="0" borderId="1" xfId="0" applyNumberFormat="1" applyFont="1" applyFill="1" applyBorder="1" applyAlignment="1">
      <alignment horizontal="right" vertical="center" wrapText="1"/>
    </xf>
    <xf numFmtId="0" fontId="0" fillId="0" borderId="1" xfId="0" applyFill="1" applyBorder="1" applyAlignment="1">
      <alignment vertical="center"/>
    </xf>
    <xf numFmtId="0" fontId="9" fillId="0" borderId="10" xfId="0" applyFont="1" applyFill="1" applyBorder="1" applyAlignment="1">
      <alignment vertical="center" wrapText="1"/>
    </xf>
    <xf numFmtId="0" fontId="9" fillId="0" borderId="4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vertical="center" wrapText="1"/>
    </xf>
    <xf numFmtId="3" fontId="9" fillId="0" borderId="3"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wrapText="1"/>
    </xf>
    <xf numFmtId="0" fontId="9" fillId="0" borderId="39" xfId="0" applyFont="1" applyFill="1" applyBorder="1" applyAlignment="1">
      <alignment vertical="center" wrapText="1"/>
    </xf>
    <xf numFmtId="0" fontId="9" fillId="0" borderId="15" xfId="0" applyFont="1" applyFill="1" applyBorder="1" applyAlignment="1">
      <alignment vertical="center" wrapText="1"/>
    </xf>
    <xf numFmtId="0" fontId="9" fillId="0" borderId="45" xfId="0" applyFont="1" applyFill="1" applyBorder="1" applyAlignment="1">
      <alignment horizontal="center" vertical="center" wrapText="1"/>
    </xf>
    <xf numFmtId="3" fontId="9" fillId="0" borderId="54" xfId="0" applyNumberFormat="1" applyFont="1" applyFill="1" applyBorder="1" applyAlignment="1">
      <alignment horizontal="center" vertical="center" wrapText="1"/>
    </xf>
    <xf numFmtId="167" fontId="0" fillId="0" borderId="1" xfId="0" applyNumberFormat="1" applyFill="1" applyBorder="1" applyAlignment="1">
      <alignment horizontal="center" vertical="center" wrapText="1"/>
    </xf>
    <xf numFmtId="0" fontId="11" fillId="11" borderId="15" xfId="0" applyFont="1" applyFill="1" applyBorder="1" applyAlignment="1">
      <alignment horizontal="left" vertical="center" wrapText="1"/>
    </xf>
    <xf numFmtId="0" fontId="0" fillId="11" borderId="1" xfId="0" applyFill="1" applyBorder="1" applyAlignment="1">
      <alignment horizontal="center" vertical="center" wrapText="1"/>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right" vertical="center" wrapText="1"/>
    </xf>
    <xf numFmtId="38" fontId="11" fillId="11" borderId="1" xfId="0" applyNumberFormat="1" applyFont="1" applyFill="1" applyBorder="1" applyAlignment="1">
      <alignment horizontal="right" vertical="center" wrapText="1"/>
    </xf>
    <xf numFmtId="38" fontId="11" fillId="11" borderId="2" xfId="0" applyNumberFormat="1" applyFont="1" applyFill="1" applyBorder="1" applyAlignment="1">
      <alignment horizontal="right" vertical="center" wrapText="1"/>
    </xf>
    <xf numFmtId="38" fontId="11" fillId="11" borderId="51" xfId="0" applyNumberFormat="1" applyFont="1" applyFill="1" applyBorder="1" applyAlignment="1">
      <alignment horizontal="right" vertical="center" wrapText="1"/>
    </xf>
    <xf numFmtId="0" fontId="11" fillId="11" borderId="1" xfId="0" applyFont="1" applyFill="1" applyBorder="1" applyAlignment="1">
      <alignment horizontal="left" vertical="center" wrapText="1" indent="1"/>
    </xf>
    <xf numFmtId="0" fontId="11" fillId="11" borderId="12" xfId="0" applyFont="1" applyFill="1" applyBorder="1" applyAlignment="1">
      <alignment horizontal="center" vertical="center" wrapText="1"/>
    </xf>
    <xf numFmtId="38" fontId="33" fillId="0" borderId="45" xfId="0" applyNumberFormat="1" applyFont="1" applyBorder="1" applyAlignment="1">
      <alignment horizontal="right" vertical="center" wrapText="1"/>
    </xf>
    <xf numFmtId="0" fontId="0" fillId="0" borderId="15" xfId="0" applyFill="1" applyBorder="1" applyAlignment="1">
      <alignment horizontal="left" vertical="center"/>
    </xf>
    <xf numFmtId="0" fontId="0" fillId="0"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40" xfId="0" applyFont="1" applyFill="1" applyBorder="1" applyAlignment="1">
      <alignment vertical="center" wrapText="1"/>
    </xf>
    <xf numFmtId="3" fontId="12" fillId="0" borderId="10" xfId="0" applyNumberFormat="1" applyFont="1" applyFill="1" applyBorder="1" applyAlignment="1">
      <alignment horizontal="right" vertical="center" wrapText="1"/>
    </xf>
    <xf numFmtId="3" fontId="12" fillId="0" borderId="24" xfId="0" applyNumberFormat="1" applyFont="1" applyFill="1" applyBorder="1" applyAlignment="1">
      <alignment horizontal="right" vertical="center" wrapText="1"/>
    </xf>
    <xf numFmtId="3" fontId="0" fillId="0" borderId="24" xfId="0" applyNumberFormat="1" applyFont="1" applyFill="1" applyBorder="1" applyAlignment="1">
      <alignment horizontal="right" vertical="center"/>
    </xf>
    <xf numFmtId="3" fontId="12" fillId="0" borderId="43" xfId="0" applyNumberFormat="1" applyFont="1" applyFill="1" applyBorder="1" applyAlignment="1">
      <alignment horizontal="right" vertical="center" wrapText="1"/>
    </xf>
    <xf numFmtId="15" fontId="12" fillId="0" borderId="24" xfId="0" applyNumberFormat="1" applyFont="1" applyFill="1" applyBorder="1" applyAlignment="1">
      <alignment horizontal="center" vertical="center" wrapText="1"/>
    </xf>
    <xf numFmtId="15" fontId="12" fillId="0" borderId="59" xfId="0"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vertical="center" wrapText="1"/>
    </xf>
    <xf numFmtId="0" fontId="18" fillId="0" borderId="8" xfId="0" applyFont="1" applyFill="1" applyBorder="1" applyAlignment="1">
      <alignment vertical="center" wrapText="1"/>
    </xf>
    <xf numFmtId="0" fontId="18" fillId="0" borderId="11" xfId="0" applyFont="1" applyFill="1" applyBorder="1" applyAlignment="1">
      <alignment vertical="center" wrapText="1"/>
    </xf>
    <xf numFmtId="0" fontId="18" fillId="0" borderId="3" xfId="0" applyFont="1" applyFill="1" applyBorder="1" applyAlignment="1">
      <alignment vertical="center" wrapText="1"/>
    </xf>
    <xf numFmtId="3" fontId="18" fillId="0" borderId="3" xfId="0" applyNumberFormat="1" applyFont="1" applyFill="1" applyBorder="1" applyAlignment="1">
      <alignment horizontal="center" vertical="center" wrapText="1"/>
    </xf>
    <xf numFmtId="166" fontId="18" fillId="0" borderId="6" xfId="0" applyNumberFormat="1" applyFont="1" applyFill="1" applyBorder="1" applyAlignment="1">
      <alignment horizontal="center" vertical="center" wrapText="1"/>
    </xf>
    <xf numFmtId="0" fontId="0" fillId="0" borderId="18" xfId="0" applyFill="1" applyBorder="1"/>
    <xf numFmtId="0" fontId="8" fillId="11" borderId="61" xfId="0" applyFont="1" applyFill="1" applyBorder="1" applyAlignment="1">
      <alignment horizontal="left" vertical="center"/>
    </xf>
    <xf numFmtId="0" fontId="8" fillId="11" borderId="60" xfId="0" applyFont="1" applyFill="1" applyBorder="1" applyAlignment="1">
      <alignment horizontal="center" vertical="center" wrapText="1"/>
    </xf>
    <xf numFmtId="0" fontId="8" fillId="11" borderId="62" xfId="0" applyFont="1" applyFill="1" applyBorder="1" applyAlignment="1">
      <alignment horizontal="center" vertical="center" wrapText="1"/>
    </xf>
    <xf numFmtId="0" fontId="8" fillId="11" borderId="61" xfId="0" applyFont="1" applyFill="1" applyBorder="1" applyAlignment="1">
      <alignment horizontal="center" vertical="center" wrapText="1"/>
    </xf>
    <xf numFmtId="3" fontId="8" fillId="11" borderId="63" xfId="0" applyNumberFormat="1" applyFont="1" applyFill="1" applyBorder="1" applyAlignment="1">
      <alignment horizontal="right" vertical="center" wrapText="1"/>
    </xf>
    <xf numFmtId="3" fontId="8" fillId="11" borderId="21" xfId="0" applyNumberFormat="1" applyFont="1" applyFill="1" applyBorder="1" applyAlignment="1">
      <alignment horizontal="right" vertical="center" wrapText="1"/>
    </xf>
    <xf numFmtId="0" fontId="0" fillId="11" borderId="64" xfId="0" applyFont="1" applyFill="1" applyBorder="1" applyAlignment="1">
      <alignment horizontal="center" vertical="center" wrapText="1"/>
    </xf>
    <xf numFmtId="0" fontId="0" fillId="11" borderId="65" xfId="0" applyFont="1" applyFill="1" applyBorder="1" applyAlignment="1">
      <alignment horizontal="center" vertical="center" wrapText="1"/>
    </xf>
    <xf numFmtId="0" fontId="8" fillId="11" borderId="21" xfId="0" applyFont="1" applyFill="1" applyBorder="1" applyAlignment="1">
      <alignment horizontal="center" vertical="center"/>
    </xf>
    <xf numFmtId="0" fontId="8" fillId="11" borderId="10" xfId="0" applyFont="1" applyFill="1" applyBorder="1" applyAlignment="1">
      <alignment horizontal="left" vertical="center"/>
    </xf>
    <xf numFmtId="0" fontId="8" fillId="11" borderId="24" xfId="0" applyFont="1" applyFill="1" applyBorder="1" applyAlignment="1">
      <alignment horizontal="left" vertical="center"/>
    </xf>
    <xf numFmtId="0" fontId="13" fillId="11" borderId="24" xfId="0" applyFont="1" applyFill="1" applyBorder="1" applyAlignment="1">
      <alignment vertical="center" wrapText="1"/>
    </xf>
    <xf numFmtId="0" fontId="13" fillId="11" borderId="40" xfId="0" applyFont="1" applyFill="1" applyBorder="1" applyAlignment="1">
      <alignment vertical="center" wrapText="1"/>
    </xf>
    <xf numFmtId="3" fontId="8" fillId="11" borderId="24" xfId="0" applyNumberFormat="1" applyFont="1" applyFill="1" applyBorder="1" applyAlignment="1">
      <alignment horizontal="right" vertical="center"/>
    </xf>
    <xf numFmtId="3" fontId="8" fillId="11" borderId="43" xfId="0" applyNumberFormat="1" applyFont="1" applyFill="1" applyBorder="1" applyAlignment="1">
      <alignment horizontal="right" vertical="center"/>
    </xf>
    <xf numFmtId="3" fontId="13" fillId="11" borderId="67" xfId="0" applyNumberFormat="1" applyFont="1" applyFill="1" applyBorder="1" applyAlignment="1">
      <alignment horizontal="center" vertical="center" wrapText="1"/>
    </xf>
    <xf numFmtId="15" fontId="13" fillId="11" borderId="24" xfId="0" applyNumberFormat="1" applyFont="1" applyFill="1" applyBorder="1" applyAlignment="1">
      <alignment horizontal="center" vertical="center" wrapText="1"/>
    </xf>
    <xf numFmtId="15" fontId="13" fillId="11" borderId="43" xfId="0" applyNumberFormat="1" applyFont="1" applyFill="1" applyBorder="1" applyAlignment="1">
      <alignment horizontal="center" vertical="center" wrapText="1"/>
    </xf>
    <xf numFmtId="0" fontId="13" fillId="11" borderId="24" xfId="0" applyFont="1" applyFill="1" applyBorder="1" applyAlignment="1">
      <alignment horizontal="left" vertical="center"/>
    </xf>
    <xf numFmtId="173" fontId="13" fillId="11" borderId="10" xfId="0" applyNumberFormat="1" applyFont="1" applyFill="1" applyBorder="1" applyAlignment="1">
      <alignment horizontal="center" vertical="center" wrapText="1"/>
    </xf>
    <xf numFmtId="3" fontId="13" fillId="11" borderId="24" xfId="0" applyNumberFormat="1" applyFont="1" applyFill="1" applyBorder="1" applyAlignment="1">
      <alignment horizontal="right" vertical="center" wrapText="1"/>
    </xf>
    <xf numFmtId="3" fontId="13" fillId="11" borderId="43" xfId="0" applyNumberFormat="1" applyFont="1" applyFill="1" applyBorder="1" applyAlignment="1">
      <alignment horizontal="right" vertical="center" wrapText="1"/>
    </xf>
    <xf numFmtId="3" fontId="13" fillId="11" borderId="66" xfId="0" applyNumberFormat="1" applyFont="1" applyFill="1" applyBorder="1" applyAlignment="1">
      <alignment horizontal="right" vertical="center" wrapText="1"/>
    </xf>
    <xf numFmtId="3" fontId="13" fillId="11" borderId="52" xfId="0" applyNumberFormat="1" applyFont="1" applyFill="1" applyBorder="1" applyAlignment="1">
      <alignment horizontal="center" vertical="center" wrapText="1"/>
    </xf>
    <xf numFmtId="15" fontId="13" fillId="11" borderId="42" xfId="0" applyNumberFormat="1" applyFont="1" applyFill="1" applyBorder="1" applyAlignment="1">
      <alignment horizontal="center" vertical="center" wrapText="1"/>
    </xf>
    <xf numFmtId="0" fontId="13" fillId="11" borderId="47" xfId="0" applyFont="1" applyFill="1" applyBorder="1" applyAlignment="1">
      <alignment horizontal="center" vertical="center"/>
    </xf>
    <xf numFmtId="0" fontId="8" fillId="11" borderId="60" xfId="0" applyFont="1" applyFill="1" applyBorder="1" applyAlignment="1">
      <alignment horizontal="left" vertical="center"/>
    </xf>
    <xf numFmtId="0" fontId="13" fillId="11" borderId="60" xfId="0" applyFont="1" applyFill="1" applyBorder="1" applyAlignment="1">
      <alignment vertical="center" wrapText="1"/>
    </xf>
    <xf numFmtId="0" fontId="13" fillId="11" borderId="62" xfId="0" applyFont="1" applyFill="1" applyBorder="1" applyAlignment="1">
      <alignment vertical="center" wrapText="1"/>
    </xf>
    <xf numFmtId="3" fontId="13" fillId="11" borderId="61" xfId="0" applyNumberFormat="1" applyFont="1" applyFill="1" applyBorder="1" applyAlignment="1">
      <alignment horizontal="center" vertical="center" wrapText="1"/>
    </xf>
    <xf numFmtId="3" fontId="13" fillId="11" borderId="60" xfId="0" applyNumberFormat="1" applyFont="1" applyFill="1" applyBorder="1" applyAlignment="1">
      <alignment horizontal="right" vertical="center" wrapText="1"/>
    </xf>
    <xf numFmtId="3" fontId="13" fillId="11" borderId="21" xfId="0" applyNumberFormat="1" applyFont="1" applyFill="1" applyBorder="1" applyAlignment="1">
      <alignment horizontal="right" vertical="center" wrapText="1"/>
    </xf>
    <xf numFmtId="3" fontId="13" fillId="11" borderId="63" xfId="0" applyNumberFormat="1" applyFont="1" applyFill="1" applyBorder="1" applyAlignment="1">
      <alignment horizontal="right" vertical="center" wrapText="1"/>
    </xf>
    <xf numFmtId="3" fontId="13" fillId="11" borderId="68" xfId="0" applyNumberFormat="1" applyFont="1" applyFill="1" applyBorder="1" applyAlignment="1">
      <alignment horizontal="center" vertical="center" wrapText="1"/>
    </xf>
    <xf numFmtId="15" fontId="13" fillId="11" borderId="69" xfId="0" applyNumberFormat="1" applyFont="1" applyFill="1" applyBorder="1" applyAlignment="1">
      <alignment horizontal="center" vertical="center" wrapText="1"/>
    </xf>
    <xf numFmtId="15" fontId="13" fillId="11" borderId="70" xfId="0" applyNumberFormat="1" applyFont="1" applyFill="1" applyBorder="1" applyAlignment="1">
      <alignment horizontal="center" vertical="center" wrapText="1"/>
    </xf>
    <xf numFmtId="0" fontId="13" fillId="11" borderId="0" xfId="0" applyFont="1" applyFill="1" applyBorder="1" applyAlignment="1">
      <alignment vertical="center" wrapText="1"/>
    </xf>
    <xf numFmtId="3" fontId="13" fillId="11" borderId="7" xfId="0" applyNumberFormat="1" applyFont="1" applyFill="1" applyBorder="1" applyAlignment="1">
      <alignment horizontal="center" vertical="center" wrapText="1"/>
    </xf>
    <xf numFmtId="0" fontId="8" fillId="11" borderId="71" xfId="0" applyFont="1" applyFill="1" applyBorder="1" applyAlignment="1">
      <alignment horizontal="left" vertical="center"/>
    </xf>
    <xf numFmtId="0" fontId="8" fillId="11" borderId="69" xfId="0" applyFont="1" applyFill="1" applyBorder="1" applyAlignment="1">
      <alignment horizontal="left" vertical="center"/>
    </xf>
    <xf numFmtId="0" fontId="13" fillId="11" borderId="69" xfId="0" applyFont="1" applyFill="1" applyBorder="1" applyAlignment="1">
      <alignment vertical="center" wrapText="1"/>
    </xf>
    <xf numFmtId="0" fontId="13" fillId="11" borderId="34" xfId="0" applyFont="1" applyFill="1" applyBorder="1" applyAlignment="1">
      <alignment vertical="center" wrapText="1"/>
    </xf>
    <xf numFmtId="3" fontId="13" fillId="11" borderId="71" xfId="0" applyNumberFormat="1" applyFont="1" applyFill="1" applyBorder="1" applyAlignment="1">
      <alignment horizontal="center" vertical="center" wrapText="1"/>
    </xf>
    <xf numFmtId="3" fontId="13" fillId="11" borderId="69" xfId="0" applyNumberFormat="1" applyFont="1" applyFill="1" applyBorder="1" applyAlignment="1">
      <alignment horizontal="right" vertical="center" wrapText="1"/>
    </xf>
    <xf numFmtId="3" fontId="13" fillId="11" borderId="70" xfId="0" applyNumberFormat="1" applyFont="1" applyFill="1" applyBorder="1" applyAlignment="1">
      <alignment horizontal="right" vertical="center" wrapText="1"/>
    </xf>
    <xf numFmtId="3" fontId="13" fillId="11" borderId="34" xfId="0" applyNumberFormat="1" applyFont="1" applyFill="1" applyBorder="1" applyAlignment="1">
      <alignment horizontal="right" vertical="center" wrapText="1"/>
    </xf>
    <xf numFmtId="15" fontId="13" fillId="11" borderId="69" xfId="0" applyNumberFormat="1" applyFont="1" applyFill="1" applyBorder="1" applyAlignment="1">
      <alignment vertical="center" wrapText="1"/>
    </xf>
    <xf numFmtId="15" fontId="13" fillId="11" borderId="70" xfId="0" applyNumberFormat="1" applyFont="1" applyFill="1" applyBorder="1" applyAlignment="1">
      <alignment vertical="center" wrapText="1"/>
    </xf>
    <xf numFmtId="3" fontId="13" fillId="11" borderId="10" xfId="0" applyNumberFormat="1" applyFont="1" applyFill="1" applyBorder="1" applyAlignment="1">
      <alignment horizontal="center" vertical="center" wrapText="1"/>
    </xf>
    <xf numFmtId="173" fontId="13" fillId="11" borderId="61" xfId="0" applyNumberFormat="1" applyFont="1" applyFill="1" applyBorder="1" applyAlignment="1">
      <alignment horizontal="center" vertical="center" wrapText="1"/>
    </xf>
    <xf numFmtId="3" fontId="13" fillId="11" borderId="64" xfId="0" applyNumberFormat="1" applyFont="1" applyFill="1" applyBorder="1" applyAlignment="1">
      <alignment horizontal="center" vertical="center" wrapText="1"/>
    </xf>
    <xf numFmtId="15" fontId="13" fillId="11" borderId="60" xfId="0" applyNumberFormat="1" applyFont="1" applyFill="1" applyBorder="1" applyAlignment="1">
      <alignment horizontal="center" vertical="center" wrapText="1"/>
    </xf>
    <xf numFmtId="15" fontId="13" fillId="11" borderId="21" xfId="0" applyNumberFormat="1" applyFont="1" applyFill="1" applyBorder="1" applyAlignment="1">
      <alignment horizontal="center" vertical="center" wrapText="1"/>
    </xf>
    <xf numFmtId="3" fontId="8" fillId="11" borderId="60" xfId="0" applyNumberFormat="1" applyFont="1" applyFill="1" applyBorder="1" applyAlignment="1">
      <alignment horizontal="right" vertical="center"/>
    </xf>
    <xf numFmtId="3" fontId="8" fillId="11" borderId="21" xfId="0" applyNumberFormat="1" applyFont="1" applyFill="1" applyBorder="1" applyAlignment="1">
      <alignment horizontal="right" vertical="center"/>
    </xf>
    <xf numFmtId="3" fontId="8" fillId="11" borderId="63" xfId="0" applyNumberFormat="1" applyFont="1" applyFill="1" applyBorder="1" applyAlignment="1">
      <alignment horizontal="right" vertical="center"/>
    </xf>
    <xf numFmtId="15" fontId="13" fillId="11" borderId="59" xfId="0" applyNumberFormat="1" applyFont="1" applyFill="1" applyBorder="1" applyAlignment="1">
      <alignment horizontal="center" vertical="center" wrapText="1"/>
    </xf>
    <xf numFmtId="0" fontId="8" fillId="11" borderId="61" xfId="0" applyFont="1" applyFill="1" applyBorder="1" applyAlignment="1">
      <alignment horizontal="left" vertical="center" wrapText="1"/>
    </xf>
    <xf numFmtId="0" fontId="8" fillId="11" borderId="60" xfId="0" applyFont="1" applyFill="1" applyBorder="1" applyAlignment="1">
      <alignment horizontal="left" vertical="center" wrapText="1"/>
    </xf>
    <xf numFmtId="0" fontId="13" fillId="11" borderId="60" xfId="0" applyFont="1" applyFill="1" applyBorder="1" applyAlignment="1">
      <alignment horizontal="center" vertical="center" wrapText="1"/>
    </xf>
    <xf numFmtId="3" fontId="13" fillId="11" borderId="61" xfId="0" applyNumberFormat="1" applyFont="1" applyFill="1" applyBorder="1" applyAlignment="1">
      <alignment horizontal="right" vertical="center" wrapText="1"/>
    </xf>
    <xf numFmtId="15" fontId="13" fillId="11" borderId="72" xfId="0" applyNumberFormat="1" applyFont="1" applyFill="1" applyBorder="1" applyAlignment="1">
      <alignment horizontal="center" vertical="center" wrapText="1"/>
    </xf>
    <xf numFmtId="3" fontId="13" fillId="11" borderId="39" xfId="0" applyNumberFormat="1" applyFont="1" applyFill="1" applyBorder="1" applyAlignment="1">
      <alignment horizontal="center" vertical="center" wrapText="1"/>
    </xf>
    <xf numFmtId="3" fontId="44" fillId="5" borderId="39" xfId="0" applyNumberFormat="1" applyFont="1" applyFill="1" applyBorder="1" applyAlignment="1">
      <alignment horizontal="center" vertical="center" wrapText="1"/>
    </xf>
    <xf numFmtId="3" fontId="12" fillId="0" borderId="73" xfId="0" applyNumberFormat="1" applyFont="1" applyFill="1" applyBorder="1" applyAlignment="1">
      <alignment horizontal="center" vertical="center" wrapText="1"/>
    </xf>
    <xf numFmtId="3" fontId="12" fillId="0" borderId="39" xfId="0" applyNumberFormat="1" applyFont="1" applyFill="1" applyBorder="1" applyAlignment="1">
      <alignment horizontal="center" vertical="center" wrapText="1"/>
    </xf>
    <xf numFmtId="3" fontId="12" fillId="0" borderId="41" xfId="0" applyNumberFormat="1" applyFont="1" applyFill="1" applyBorder="1" applyAlignment="1">
      <alignment horizontal="center" vertical="center" wrapText="1"/>
    </xf>
    <xf numFmtId="3" fontId="13" fillId="11" borderId="65" xfId="0" applyNumberFormat="1" applyFont="1" applyFill="1" applyBorder="1" applyAlignment="1">
      <alignment horizontal="center" vertical="center" wrapText="1"/>
    </xf>
    <xf numFmtId="3" fontId="45" fillId="0" borderId="39" xfId="0" applyNumberFormat="1" applyFont="1" applyFill="1" applyBorder="1" applyAlignment="1">
      <alignment horizontal="center" vertical="center" wrapText="1"/>
    </xf>
    <xf numFmtId="3" fontId="13" fillId="11" borderId="74" xfId="0" applyNumberFormat="1" applyFont="1" applyFill="1" applyBorder="1" applyAlignment="1">
      <alignment horizontal="center" vertical="center" wrapText="1"/>
    </xf>
    <xf numFmtId="3" fontId="12" fillId="5" borderId="2" xfId="0" applyNumberFormat="1" applyFont="1" applyFill="1" applyBorder="1" applyAlignment="1">
      <alignment horizontal="center" vertical="center" wrapText="1"/>
    </xf>
    <xf numFmtId="0" fontId="0" fillId="0" borderId="59" xfId="0" applyFill="1" applyBorder="1" applyAlignment="1">
      <alignment wrapText="1"/>
    </xf>
    <xf numFmtId="3" fontId="13" fillId="11" borderId="59" xfId="0" applyNumberFormat="1" applyFont="1" applyFill="1" applyBorder="1" applyAlignment="1">
      <alignment horizontal="center" vertical="center" wrapText="1"/>
    </xf>
    <xf numFmtId="3" fontId="13" fillId="11" borderId="64" xfId="0" applyNumberFormat="1" applyFont="1" applyFill="1" applyBorder="1" applyAlignment="1">
      <alignment horizontal="right" vertical="center" wrapText="1"/>
    </xf>
    <xf numFmtId="3" fontId="12" fillId="0" borderId="67" xfId="0" applyNumberFormat="1" applyFont="1" applyFill="1" applyBorder="1" applyAlignment="1">
      <alignment horizontal="right" vertical="center" wrapText="1"/>
    </xf>
    <xf numFmtId="3" fontId="13" fillId="11" borderId="67" xfId="0" applyNumberFormat="1" applyFont="1" applyFill="1" applyBorder="1" applyAlignment="1">
      <alignment horizontal="right" vertical="center" wrapText="1"/>
    </xf>
    <xf numFmtId="3" fontId="12" fillId="0" borderId="55" xfId="0" applyNumberFormat="1" applyFont="1" applyFill="1" applyBorder="1" applyAlignment="1">
      <alignment horizontal="right" vertical="center" wrapText="1"/>
    </xf>
    <xf numFmtId="0" fontId="11" fillId="11" borderId="15" xfId="0" applyFont="1" applyFill="1" applyBorder="1" applyAlignment="1">
      <alignment horizontal="left" vertical="center"/>
    </xf>
    <xf numFmtId="0" fontId="11" fillId="11" borderId="2" xfId="0" applyFont="1" applyFill="1" applyBorder="1" applyAlignment="1">
      <alignment horizontal="center" vertical="center" wrapText="1"/>
    </xf>
    <xf numFmtId="3" fontId="11" fillId="11" borderId="1" xfId="0" applyNumberFormat="1" applyFont="1" applyFill="1" applyBorder="1" applyAlignment="1">
      <alignment horizontal="right" vertical="center" wrapText="1"/>
    </xf>
    <xf numFmtId="0" fontId="11" fillId="11" borderId="3" xfId="0" applyFont="1" applyFill="1" applyBorder="1" applyAlignment="1">
      <alignment horizontal="center" vertical="center" wrapText="1"/>
    </xf>
    <xf numFmtId="3" fontId="11" fillId="11" borderId="11" xfId="0" applyNumberFormat="1" applyFont="1" applyFill="1" applyBorder="1" applyAlignment="1">
      <alignment horizontal="right" vertical="center" wrapText="1"/>
    </xf>
    <xf numFmtId="0" fontId="11" fillId="11" borderId="3" xfId="0" applyFont="1" applyFill="1" applyBorder="1" applyAlignment="1">
      <alignment horizontal="center" vertical="center"/>
    </xf>
    <xf numFmtId="0" fontId="11" fillId="11" borderId="58" xfId="0" applyFont="1" applyFill="1" applyBorder="1" applyAlignment="1">
      <alignment horizontal="center" vertical="center" wrapText="1"/>
    </xf>
    <xf numFmtId="0" fontId="11" fillId="11" borderId="43" xfId="0" applyFont="1" applyFill="1" applyBorder="1" applyAlignment="1">
      <alignment horizontal="center" vertical="center" wrapText="1"/>
    </xf>
    <xf numFmtId="38" fontId="11" fillId="11" borderId="11" xfId="0" applyNumberFormat="1" applyFont="1" applyFill="1" applyBorder="1" applyAlignment="1">
      <alignment horizontal="right" vertical="center" wrapText="1"/>
    </xf>
    <xf numFmtId="0" fontId="11" fillId="11" borderId="11" xfId="0" applyFont="1" applyFill="1" applyBorder="1" applyAlignment="1">
      <alignment horizontal="right" vertical="center" wrapText="1"/>
    </xf>
    <xf numFmtId="172" fontId="11" fillId="11" borderId="11" xfId="0" applyNumberFormat="1" applyFont="1" applyFill="1" applyBorder="1" applyAlignment="1">
      <alignment horizontal="right" vertical="center" wrapText="1"/>
    </xf>
    <xf numFmtId="4" fontId="11" fillId="11" borderId="3" xfId="0" applyNumberFormat="1" applyFont="1" applyFill="1" applyBorder="1" applyAlignment="1">
      <alignment horizontal="center" vertical="center" wrapText="1"/>
    </xf>
    <xf numFmtId="0" fontId="11" fillId="11" borderId="8" xfId="0" applyFont="1" applyFill="1" applyBorder="1" applyAlignment="1">
      <alignment horizontal="left" vertical="center"/>
    </xf>
    <xf numFmtId="0" fontId="11" fillId="11" borderId="11" xfId="0" applyFont="1" applyFill="1" applyBorder="1" applyAlignment="1">
      <alignment horizontal="center" vertical="center" wrapText="1"/>
    </xf>
    <xf numFmtId="0" fontId="11" fillId="11" borderId="3" xfId="0" applyFont="1" applyFill="1" applyBorder="1" applyAlignment="1">
      <alignment horizontal="right" vertical="center" wrapText="1"/>
    </xf>
    <xf numFmtId="0" fontId="11" fillId="11" borderId="47" xfId="0" applyFont="1" applyFill="1" applyBorder="1" applyAlignment="1">
      <alignment horizontal="center" vertical="center" wrapText="1"/>
    </xf>
    <xf numFmtId="0" fontId="0" fillId="0" borderId="75" xfId="0" applyBorder="1" applyAlignment="1">
      <alignment vertical="center"/>
    </xf>
    <xf numFmtId="0" fontId="11" fillId="0" borderId="32" xfId="0" applyFont="1" applyFill="1" applyBorder="1" applyAlignment="1">
      <alignment horizontal="center" vertical="center" wrapText="1"/>
    </xf>
    <xf numFmtId="0" fontId="0" fillId="0" borderId="16" xfId="0" applyFill="1" applyBorder="1" applyAlignment="1">
      <alignment vertical="center"/>
    </xf>
    <xf numFmtId="0" fontId="11" fillId="11" borderId="61" xfId="0" applyFont="1" applyFill="1" applyBorder="1" applyAlignment="1">
      <alignment horizontal="left" vertical="center" wrapText="1"/>
    </xf>
    <xf numFmtId="0" fontId="11" fillId="11" borderId="60" xfId="0" applyFont="1" applyFill="1" applyBorder="1" applyAlignment="1">
      <alignment horizontal="center" vertical="center" wrapText="1"/>
    </xf>
    <xf numFmtId="0" fontId="0" fillId="11" borderId="60" xfId="0" applyFill="1" applyBorder="1" applyAlignment="1">
      <alignment horizontal="center" vertical="center" wrapText="1"/>
    </xf>
    <xf numFmtId="0" fontId="11" fillId="11" borderId="60" xfId="0" applyFont="1" applyFill="1" applyBorder="1" applyAlignment="1">
      <alignment horizontal="center" vertical="center"/>
    </xf>
    <xf numFmtId="0" fontId="11" fillId="11" borderId="60" xfId="0" applyFont="1" applyFill="1" applyBorder="1" applyAlignment="1">
      <alignment horizontal="right" vertical="center" wrapText="1"/>
    </xf>
    <xf numFmtId="0" fontId="11" fillId="11" borderId="21" xfId="0" applyFont="1" applyFill="1" applyBorder="1" applyAlignment="1">
      <alignment horizontal="center" vertical="center" wrapText="1"/>
    </xf>
    <xf numFmtId="0" fontId="17" fillId="11" borderId="1" xfId="0" applyFont="1" applyFill="1" applyBorder="1" applyAlignment="1">
      <alignment vertical="center" wrapText="1"/>
    </xf>
    <xf numFmtId="0" fontId="17" fillId="11" borderId="1" xfId="0" applyFont="1" applyFill="1" applyBorder="1" applyAlignment="1">
      <alignment horizontal="center" vertical="center" wrapText="1"/>
    </xf>
    <xf numFmtId="166" fontId="17" fillId="11" borderId="1" xfId="0" applyNumberFormat="1" applyFont="1" applyFill="1" applyBorder="1" applyAlignment="1">
      <alignment horizontal="center" vertical="center" wrapText="1"/>
    </xf>
    <xf numFmtId="0" fontId="17" fillId="11" borderId="12" xfId="0" applyFont="1" applyFill="1" applyBorder="1" applyAlignment="1">
      <alignment horizontal="center" vertical="center" wrapText="1"/>
    </xf>
    <xf numFmtId="176" fontId="17" fillId="0" borderId="3" xfId="0" applyNumberFormat="1" applyFont="1" applyBorder="1" applyAlignment="1">
      <alignment horizontal="right" vertical="center" wrapText="1"/>
    </xf>
    <xf numFmtId="0" fontId="51" fillId="0" borderId="0" xfId="0" applyFont="1"/>
    <xf numFmtId="0" fontId="52" fillId="0" borderId="0" xfId="0" applyFont="1"/>
    <xf numFmtId="0" fontId="3" fillId="14" borderId="13" xfId="0" applyFont="1" applyFill="1" applyBorder="1" applyAlignment="1">
      <alignment vertical="center"/>
    </xf>
    <xf numFmtId="0" fontId="3" fillId="14" borderId="14" xfId="0" applyFont="1" applyFill="1" applyBorder="1" applyAlignment="1">
      <alignment vertical="center"/>
    </xf>
    <xf numFmtId="3" fontId="7" fillId="15" borderId="1" xfId="0" applyNumberFormat="1" applyFont="1" applyFill="1" applyBorder="1"/>
    <xf numFmtId="0" fontId="48" fillId="0" borderId="0" xfId="0" applyFont="1"/>
    <xf numFmtId="0" fontId="53" fillId="0" borderId="0" xfId="0" applyFont="1"/>
    <xf numFmtId="0" fontId="53" fillId="0" borderId="0" xfId="0" applyFont="1" applyFill="1" applyAlignment="1">
      <alignment horizontal="left"/>
    </xf>
    <xf numFmtId="0" fontId="54" fillId="0" borderId="0" xfId="0" applyFont="1"/>
    <xf numFmtId="0" fontId="54" fillId="0" borderId="0" xfId="0" applyFont="1" applyAlignment="1">
      <alignment horizontal="left"/>
    </xf>
    <xf numFmtId="0" fontId="50" fillId="0" borderId="0" xfId="0" applyFont="1" applyBorder="1" applyAlignment="1">
      <alignment vertical="center"/>
    </xf>
    <xf numFmtId="14" fontId="50" fillId="0" borderId="0" xfId="0" applyNumberFormat="1" applyFont="1" applyBorder="1" applyAlignment="1">
      <alignment vertical="center"/>
    </xf>
    <xf numFmtId="0" fontId="55" fillId="0" borderId="0" xfId="0" applyFont="1" applyBorder="1" applyAlignment="1">
      <alignment vertical="top"/>
    </xf>
    <xf numFmtId="0" fontId="49" fillId="0" borderId="0" xfId="0" applyFont="1" applyBorder="1" applyAlignment="1">
      <alignment vertical="center"/>
    </xf>
    <xf numFmtId="2" fontId="54" fillId="0" borderId="0" xfId="0" applyNumberFormat="1" applyFont="1" applyAlignment="1">
      <alignment horizontal="left"/>
    </xf>
    <xf numFmtId="0" fontId="51" fillId="0" borderId="0" xfId="0" applyFont="1" applyFill="1"/>
    <xf numFmtId="0" fontId="51" fillId="0" borderId="0" xfId="0" applyFont="1" applyFill="1" applyAlignment="1">
      <alignment horizontal="left"/>
    </xf>
    <xf numFmtId="0" fontId="54" fillId="15" borderId="0" xfId="0" applyFont="1" applyFill="1"/>
    <xf numFmtId="0" fontId="54" fillId="15" borderId="0" xfId="0" applyFont="1" applyFill="1" applyAlignment="1">
      <alignment horizontal="left"/>
    </xf>
    <xf numFmtId="0" fontId="54" fillId="0" borderId="0" xfId="0" applyFont="1" applyFill="1"/>
    <xf numFmtId="0" fontId="54" fillId="0" borderId="0" xfId="0" applyFont="1" applyFill="1" applyAlignment="1">
      <alignment horizontal="left"/>
    </xf>
    <xf numFmtId="3" fontId="12" fillId="5" borderId="8" xfId="0" applyNumberFormat="1" applyFont="1" applyFill="1" applyBorder="1" applyAlignment="1">
      <alignment horizontal="center" vertical="center" wrapText="1"/>
    </xf>
    <xf numFmtId="169" fontId="33" fillId="5" borderId="1" xfId="1" applyNumberFormat="1" applyFont="1" applyFill="1" applyBorder="1" applyAlignment="1">
      <alignment horizontal="right" vertical="center" wrapText="1"/>
    </xf>
    <xf numFmtId="3" fontId="33" fillId="5" borderId="11" xfId="0" applyNumberFormat="1" applyFont="1" applyFill="1" applyBorder="1" applyAlignment="1">
      <alignment horizontal="right" vertical="center" wrapText="1"/>
    </xf>
    <xf numFmtId="3" fontId="12" fillId="5" borderId="4" xfId="0" applyNumberFormat="1" applyFont="1" applyFill="1" applyBorder="1" applyAlignment="1">
      <alignment horizontal="center" vertical="center" wrapText="1"/>
    </xf>
    <xf numFmtId="3" fontId="12" fillId="5" borderId="12" xfId="0" applyNumberFormat="1" applyFont="1" applyFill="1" applyBorder="1" applyAlignment="1">
      <alignment horizontal="right" vertical="center" wrapText="1"/>
    </xf>
    <xf numFmtId="3" fontId="12" fillId="5" borderId="51" xfId="0" applyNumberFormat="1" applyFont="1" applyFill="1" applyBorder="1" applyAlignment="1">
      <alignment horizontal="center" vertical="center" wrapText="1"/>
    </xf>
    <xf numFmtId="15" fontId="0" fillId="5" borderId="1" xfId="0" applyNumberFormat="1" applyFont="1" applyFill="1" applyBorder="1" applyAlignment="1">
      <alignment horizontal="center" vertical="center" wrapText="1"/>
    </xf>
    <xf numFmtId="15" fontId="0" fillId="5" borderId="12" xfId="0" applyNumberFormat="1" applyFont="1" applyFill="1" applyBorder="1" applyAlignment="1">
      <alignment horizontal="center" vertical="center" wrapText="1"/>
    </xf>
    <xf numFmtId="3" fontId="12" fillId="0" borderId="36" xfId="0" applyNumberFormat="1" applyFont="1" applyFill="1" applyBorder="1" applyAlignment="1">
      <alignment horizontal="center" vertical="center" wrapText="1"/>
    </xf>
    <xf numFmtId="3" fontId="45" fillId="5" borderId="36" xfId="0" applyNumberFormat="1" applyFont="1" applyFill="1" applyBorder="1" applyAlignment="1">
      <alignment horizontal="center" vertical="center" wrapText="1"/>
    </xf>
    <xf numFmtId="3" fontId="12" fillId="0" borderId="49" xfId="0" applyNumberFormat="1" applyFont="1" applyFill="1" applyBorder="1" applyAlignment="1">
      <alignment horizontal="center" vertical="center" wrapText="1"/>
    </xf>
    <xf numFmtId="3" fontId="8" fillId="11" borderId="67" xfId="0" applyNumberFormat="1" applyFont="1" applyFill="1" applyBorder="1" applyAlignment="1">
      <alignment horizontal="right" vertical="center"/>
    </xf>
    <xf numFmtId="3" fontId="12" fillId="5" borderId="29" xfId="0" applyNumberFormat="1" applyFont="1" applyFill="1" applyBorder="1" applyAlignment="1">
      <alignment horizontal="right" vertical="center" wrapText="1"/>
    </xf>
    <xf numFmtId="169" fontId="12" fillId="5" borderId="11" xfId="1" applyNumberFormat="1" applyFont="1" applyFill="1" applyBorder="1" applyAlignment="1">
      <alignment horizontal="center" vertical="center" wrapText="1"/>
    </xf>
    <xf numFmtId="169" fontId="12" fillId="0" borderId="2" xfId="1" applyNumberFormat="1" applyFont="1" applyFill="1" applyBorder="1" applyAlignment="1">
      <alignment horizontal="center" vertical="center" wrapText="1"/>
    </xf>
    <xf numFmtId="169" fontId="13" fillId="11" borderId="39" xfId="1" applyNumberFormat="1" applyFont="1" applyFill="1" applyBorder="1" applyAlignment="1">
      <alignment horizontal="center" vertical="center" wrapText="1"/>
    </xf>
    <xf numFmtId="171" fontId="12" fillId="5" borderId="2" xfId="0" applyNumberFormat="1" applyFont="1" applyFill="1" applyBorder="1" applyAlignment="1">
      <alignment horizontal="center" vertical="center" wrapText="1"/>
    </xf>
    <xf numFmtId="173" fontId="12" fillId="0" borderId="25" xfId="0" applyNumberFormat="1" applyFont="1" applyFill="1" applyBorder="1" applyAlignment="1">
      <alignment horizontal="center" vertical="center" wrapText="1"/>
    </xf>
    <xf numFmtId="0" fontId="12" fillId="5" borderId="6" xfId="0" applyFont="1" applyFill="1" applyBorder="1" applyAlignment="1">
      <alignment vertical="center" wrapText="1"/>
    </xf>
    <xf numFmtId="0" fontId="12" fillId="0" borderId="12" xfId="0" applyFont="1" applyFill="1" applyBorder="1" applyAlignment="1">
      <alignment vertical="center" wrapText="1"/>
    </xf>
    <xf numFmtId="0" fontId="13" fillId="11" borderId="43" xfId="0" applyFont="1" applyFill="1" applyBorder="1" applyAlignment="1">
      <alignment vertical="center" wrapText="1"/>
    </xf>
    <xf numFmtId="0" fontId="12" fillId="0" borderId="23" xfId="0" applyFont="1" applyFill="1" applyBorder="1" applyAlignment="1">
      <alignment vertical="center" wrapText="1"/>
    </xf>
    <xf numFmtId="3" fontId="12" fillId="0" borderId="11" xfId="0" applyNumberFormat="1" applyFont="1" applyFill="1" applyBorder="1" applyAlignment="1">
      <alignment horizontal="center" vertical="center" wrapText="1"/>
    </xf>
    <xf numFmtId="166" fontId="33" fillId="5" borderId="58" xfId="0" applyNumberFormat="1" applyFont="1" applyFill="1" applyBorder="1" applyAlignment="1">
      <alignment horizontal="left" vertical="center" wrapText="1"/>
    </xf>
    <xf numFmtId="167" fontId="33" fillId="5" borderId="47" xfId="0" applyNumberFormat="1" applyFont="1" applyFill="1" applyBorder="1" applyAlignment="1">
      <alignment horizontal="center" vertical="center" wrapText="1"/>
    </xf>
    <xf numFmtId="0" fontId="0" fillId="0" borderId="1" xfId="0" applyFont="1" applyFill="1" applyBorder="1" applyAlignment="1">
      <alignment vertical="center" wrapText="1"/>
    </xf>
    <xf numFmtId="3" fontId="7" fillId="0" borderId="42" xfId="0" applyNumberFormat="1" applyFont="1" applyFill="1" applyBorder="1"/>
    <xf numFmtId="0" fontId="0" fillId="5" borderId="15" xfId="0" applyFont="1" applyFill="1" applyBorder="1" applyAlignment="1">
      <alignment horizontal="left" vertical="center"/>
    </xf>
    <xf numFmtId="169" fontId="1" fillId="5" borderId="1" xfId="1" applyNumberFormat="1" applyFont="1" applyFill="1" applyBorder="1" applyAlignment="1">
      <alignment horizontal="right" vertical="center" wrapText="1"/>
    </xf>
    <xf numFmtId="0" fontId="0" fillId="0" borderId="1" xfId="0" applyFont="1" applyFill="1" applyBorder="1"/>
    <xf numFmtId="3" fontId="17" fillId="5" borderId="3" xfId="0" applyNumberFormat="1" applyFont="1" applyFill="1" applyBorder="1" applyAlignment="1">
      <alignment horizontal="right" vertical="center" wrapText="1"/>
    </xf>
    <xf numFmtId="0" fontId="57" fillId="0" borderId="15"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7" fillId="0" borderId="24" xfId="0" applyFont="1" applyFill="1" applyBorder="1" applyAlignment="1">
      <alignment horizontal="center" vertical="center" wrapText="1"/>
    </xf>
    <xf numFmtId="169" fontId="57" fillId="0" borderId="1" xfId="1" applyNumberFormat="1" applyFont="1" applyFill="1" applyBorder="1" applyAlignment="1">
      <alignment horizontal="center" vertical="center" wrapText="1"/>
    </xf>
    <xf numFmtId="0" fontId="57" fillId="0" borderId="3" xfId="0" applyFont="1" applyFill="1" applyBorder="1" applyAlignment="1">
      <alignment vertical="center" wrapText="1"/>
    </xf>
    <xf numFmtId="3" fontId="57" fillId="0" borderId="1" xfId="0" applyNumberFormat="1" applyFont="1" applyFill="1" applyBorder="1" applyAlignment="1">
      <alignment horizontal="right" vertical="center" wrapText="1"/>
    </xf>
    <xf numFmtId="169" fontId="57" fillId="0" borderId="1" xfId="1" applyNumberFormat="1" applyFont="1" applyBorder="1" applyAlignment="1">
      <alignment horizontal="center" vertical="center" wrapText="1"/>
    </xf>
    <xf numFmtId="169" fontId="11" fillId="11" borderId="1" xfId="1" applyNumberFormat="1"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15" fontId="17" fillId="0" borderId="1" xfId="0" applyNumberFormat="1" applyFont="1" applyFill="1" applyBorder="1" applyAlignment="1">
      <alignment horizontal="center" vertical="center"/>
    </xf>
    <xf numFmtId="166" fontId="57" fillId="5" borderId="1" xfId="0" applyNumberFormat="1" applyFont="1" applyFill="1" applyBorder="1" applyAlignment="1">
      <alignment horizontal="left" vertical="center" wrapText="1"/>
    </xf>
    <xf numFmtId="167" fontId="17" fillId="5" borderId="43" xfId="0" applyNumberFormat="1" applyFont="1" applyFill="1" applyBorder="1" applyAlignment="1">
      <alignment horizontal="center" vertical="center" wrapText="1"/>
    </xf>
    <xf numFmtId="168" fontId="59" fillId="0" borderId="0" xfId="0" applyNumberFormat="1" applyFont="1" applyBorder="1" applyAlignment="1"/>
    <xf numFmtId="168" fontId="59" fillId="0" borderId="0" xfId="0" applyNumberFormat="1" applyFont="1" applyBorder="1" applyAlignment="1">
      <alignment horizontal="left"/>
    </xf>
    <xf numFmtId="168" fontId="59" fillId="0" borderId="0" xfId="0" applyNumberFormat="1" applyFont="1" applyFill="1" applyBorder="1" applyAlignment="1">
      <alignment horizontal="left"/>
    </xf>
    <xf numFmtId="168" fontId="59" fillId="0" borderId="0" xfId="0" applyNumberFormat="1" applyFont="1" applyFill="1" applyBorder="1" applyAlignment="1">
      <alignment horizontal="center"/>
    </xf>
    <xf numFmtId="168" fontId="59" fillId="15" borderId="0" xfId="0" applyNumberFormat="1" applyFont="1" applyFill="1" applyBorder="1" applyAlignment="1">
      <alignment horizontal="left"/>
    </xf>
    <xf numFmtId="170" fontId="0" fillId="0" borderId="0" xfId="0" applyNumberFormat="1" applyAlignment="1">
      <alignment horizontal="left" indent="1"/>
    </xf>
    <xf numFmtId="0" fontId="0" fillId="5" borderId="2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169" fontId="1" fillId="0" borderId="1" xfId="1" applyNumberFormat="1" applyFont="1" applyBorder="1" applyAlignment="1">
      <alignment horizontal="center" vertical="center" wrapText="1"/>
    </xf>
    <xf numFmtId="0" fontId="1" fillId="0" borderId="3" xfId="0" applyFont="1" applyBorder="1" applyAlignment="1">
      <alignment vertical="center" wrapText="1"/>
    </xf>
    <xf numFmtId="0" fontId="0"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1" xfId="0" applyFont="1" applyFill="1" applyBorder="1" applyAlignment="1">
      <alignment horizontal="left" vertical="center"/>
    </xf>
    <xf numFmtId="0" fontId="60" fillId="0" borderId="1" xfId="0" applyFont="1" applyFill="1" applyBorder="1" applyAlignment="1">
      <alignment horizontal="center" vertical="center" wrapText="1"/>
    </xf>
    <xf numFmtId="0" fontId="60" fillId="0" borderId="15" xfId="0" applyFont="1" applyFill="1" applyBorder="1" applyAlignment="1">
      <alignment horizontal="left" vertical="center" wrapText="1"/>
    </xf>
    <xf numFmtId="9" fontId="50" fillId="0" borderId="0" xfId="0" applyNumberFormat="1" applyFont="1" applyBorder="1" applyAlignment="1">
      <alignment vertical="center"/>
    </xf>
    <xf numFmtId="9" fontId="49" fillId="0" borderId="0" xfId="0" applyNumberFormat="1" applyFont="1" applyBorder="1" applyAlignment="1">
      <alignment vertical="center"/>
    </xf>
    <xf numFmtId="2" fontId="55" fillId="0" borderId="0" xfId="0" applyNumberFormat="1" applyFont="1" applyBorder="1" applyAlignment="1">
      <alignment vertical="top"/>
    </xf>
    <xf numFmtId="165" fontId="0" fillId="0" borderId="0" xfId="1" applyFont="1"/>
    <xf numFmtId="38" fontId="59" fillId="5" borderId="0" xfId="0" applyNumberFormat="1" applyFont="1" applyFill="1"/>
    <xf numFmtId="0" fontId="57" fillId="5" borderId="3" xfId="0" applyFont="1" applyFill="1" applyBorder="1" applyAlignment="1">
      <alignment horizontal="left" vertical="center" wrapText="1"/>
    </xf>
    <xf numFmtId="0" fontId="63" fillId="0" borderId="0" xfId="0" applyFont="1" applyFill="1" applyBorder="1" applyAlignment="1">
      <alignment horizontal="right" vertical="center"/>
    </xf>
    <xf numFmtId="3" fontId="59" fillId="0" borderId="0" xfId="0" applyNumberFormat="1" applyFont="1" applyFill="1" applyBorder="1"/>
    <xf numFmtId="3" fontId="59" fillId="0" borderId="0" xfId="0" applyNumberFormat="1" applyFont="1" applyFill="1"/>
    <xf numFmtId="0" fontId="64" fillId="0" borderId="0" xfId="0" applyFont="1" applyFill="1" applyAlignment="1">
      <alignment horizontal="left"/>
    </xf>
    <xf numFmtId="3" fontId="65" fillId="0" borderId="0" xfId="0" applyNumberFormat="1" applyFont="1" applyFill="1"/>
    <xf numFmtId="0" fontId="64" fillId="0" borderId="0" xfId="0" applyFont="1" applyFill="1"/>
    <xf numFmtId="2" fontId="64" fillId="0" borderId="0" xfId="0" applyNumberFormat="1" applyFont="1" applyFill="1" applyAlignment="1">
      <alignment horizontal="left"/>
    </xf>
    <xf numFmtId="0" fontId="65" fillId="0" borderId="0" xfId="0" applyFont="1" applyFill="1"/>
    <xf numFmtId="3" fontId="66" fillId="0" borderId="1" xfId="0" applyNumberFormat="1" applyFont="1" applyBorder="1"/>
    <xf numFmtId="0" fontId="1" fillId="0"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vertical="center" wrapText="1"/>
    </xf>
    <xf numFmtId="3" fontId="1" fillId="5" borderId="1" xfId="0" applyNumberFormat="1" applyFont="1" applyFill="1" applyBorder="1" applyAlignment="1">
      <alignment horizontal="center" vertical="center" wrapText="1"/>
    </xf>
    <xf numFmtId="0" fontId="1" fillId="0" borderId="1" xfId="0" applyFont="1" applyFill="1" applyBorder="1" applyAlignment="1">
      <alignment vertical="center"/>
    </xf>
    <xf numFmtId="38" fontId="1" fillId="5" borderId="1" xfId="0" applyNumberFormat="1" applyFont="1" applyFill="1" applyBorder="1" applyAlignment="1">
      <alignment horizontal="right" vertical="center" wrapText="1"/>
    </xf>
    <xf numFmtId="38" fontId="1" fillId="0" borderId="2" xfId="0" applyNumberFormat="1" applyFont="1" applyFill="1" applyBorder="1" applyAlignment="1">
      <alignment horizontal="right" vertical="center" wrapText="1"/>
    </xf>
    <xf numFmtId="38" fontId="1" fillId="5" borderId="2"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indent="1"/>
    </xf>
    <xf numFmtId="0" fontId="0"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38" fontId="1" fillId="5" borderId="2" xfId="0" applyNumberFormat="1" applyFont="1" applyFill="1" applyBorder="1" applyAlignment="1">
      <alignment horizontal="right" vertical="center" wrapText="1"/>
    </xf>
    <xf numFmtId="0" fontId="1" fillId="5" borderId="1"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50" fillId="0" borderId="0" xfId="0" applyFont="1"/>
    <xf numFmtId="38" fontId="58" fillId="11" borderId="11" xfId="0" applyNumberFormat="1" applyFont="1" applyFill="1" applyBorder="1" applyAlignment="1">
      <alignment horizontal="right" vertical="center" wrapText="1"/>
    </xf>
    <xf numFmtId="3" fontId="67" fillId="5" borderId="3" xfId="0" applyNumberFormat="1" applyFont="1" applyFill="1" applyBorder="1" applyAlignment="1">
      <alignment horizontal="right" vertical="center" wrapText="1"/>
    </xf>
    <xf numFmtId="3" fontId="0" fillId="0" borderId="1" xfId="0" applyNumberFormat="1" applyFont="1" applyBorder="1" applyAlignment="1">
      <alignment vertical="center" wrapText="1"/>
    </xf>
    <xf numFmtId="167" fontId="0" fillId="0" borderId="1" xfId="0" applyNumberFormat="1" applyFont="1" applyBorder="1" applyAlignment="1">
      <alignment horizontal="center" vertical="center" wrapText="1"/>
    </xf>
    <xf numFmtId="0" fontId="68" fillId="0" borderId="0" xfId="0" applyFont="1" applyFill="1" applyBorder="1" applyAlignment="1">
      <alignment horizontal="center"/>
    </xf>
    <xf numFmtId="0" fontId="50" fillId="0" borderId="0" xfId="0" applyFont="1" applyAlignment="1">
      <alignment wrapText="1"/>
    </xf>
    <xf numFmtId="0" fontId="12" fillId="5" borderId="1" xfId="0" applyFont="1" applyFill="1" applyBorder="1" applyAlignment="1">
      <alignment horizontal="center" vertical="center" wrapText="1"/>
    </xf>
    <xf numFmtId="3" fontId="69" fillId="0" borderId="1" xfId="0" applyNumberFormat="1" applyFont="1" applyFill="1" applyBorder="1"/>
    <xf numFmtId="3" fontId="69" fillId="0" borderId="39" xfId="0" applyNumberFormat="1" applyFont="1" applyFill="1" applyBorder="1"/>
    <xf numFmtId="3" fontId="69" fillId="0" borderId="2" xfId="0" applyNumberFormat="1" applyFont="1" applyFill="1" applyBorder="1"/>
    <xf numFmtId="0" fontId="70" fillId="0" borderId="0" xfId="0" applyFont="1" applyBorder="1" applyAlignment="1">
      <alignment horizontal="center" vertical="center" wrapText="1"/>
    </xf>
    <xf numFmtId="0" fontId="70" fillId="0" borderId="0" xfId="0" applyFont="1" applyBorder="1" applyAlignment="1">
      <alignment vertical="center" wrapText="1"/>
    </xf>
    <xf numFmtId="0" fontId="2" fillId="0" borderId="0" xfId="0" applyFont="1" applyBorder="1"/>
    <xf numFmtId="3" fontId="70" fillId="0" borderId="0" xfId="0" applyNumberFormat="1" applyFont="1" applyBorder="1" applyAlignment="1">
      <alignment horizontal="center" vertical="center" wrapText="1"/>
    </xf>
    <xf numFmtId="177" fontId="17" fillId="0" borderId="0" xfId="0" applyNumberFormat="1" applyFont="1" applyFill="1"/>
    <xf numFmtId="0" fontId="2" fillId="0" borderId="0" xfId="0" applyFont="1" applyFill="1"/>
    <xf numFmtId="177" fontId="2" fillId="0" borderId="0" xfId="0" applyNumberFormat="1" applyFont="1"/>
    <xf numFmtId="0" fontId="1" fillId="0" borderId="0" xfId="0" applyFont="1" applyBorder="1" applyAlignment="1">
      <alignment horizontal="center" vertical="center" wrapText="1"/>
    </xf>
    <xf numFmtId="169" fontId="2" fillId="0" borderId="0" xfId="1" applyNumberFormat="1" applyFont="1"/>
    <xf numFmtId="169" fontId="2" fillId="0" borderId="0" xfId="0" applyNumberFormat="1" applyFont="1"/>
    <xf numFmtId="3" fontId="7" fillId="16" borderId="24" xfId="0" applyNumberFormat="1" applyFont="1" applyFill="1" applyBorder="1"/>
    <xf numFmtId="0" fontId="0" fillId="5" borderId="11" xfId="0" applyFont="1" applyFill="1" applyBorder="1" applyAlignment="1">
      <alignment horizontal="center" vertical="center" wrapText="1"/>
    </xf>
    <xf numFmtId="3" fontId="17" fillId="14" borderId="0" xfId="0" applyNumberFormat="1" applyFont="1" applyFill="1" applyAlignment="1">
      <alignment vertical="center"/>
    </xf>
    <xf numFmtId="3" fontId="17" fillId="14" borderId="5" xfId="0" applyNumberFormat="1" applyFont="1" applyFill="1" applyBorder="1" applyAlignment="1">
      <alignment horizontal="right" vertical="center" wrapText="1"/>
    </xf>
    <xf numFmtId="3" fontId="17" fillId="14" borderId="1" xfId="0" applyNumberFormat="1" applyFont="1" applyFill="1" applyBorder="1" applyAlignment="1">
      <alignment horizontal="right" vertical="center" wrapText="1"/>
    </xf>
    <xf numFmtId="0" fontId="1" fillId="15" borderId="8" xfId="0" applyFont="1" applyFill="1" applyBorder="1" applyAlignment="1">
      <alignment vertical="center" wrapText="1"/>
    </xf>
    <xf numFmtId="0" fontId="0" fillId="15" borderId="3" xfId="0" applyFill="1" applyBorder="1" applyAlignment="1">
      <alignment vertical="center" wrapText="1"/>
    </xf>
    <xf numFmtId="0" fontId="0" fillId="15" borderId="24" xfId="0" applyFill="1" applyBorder="1" applyAlignment="1">
      <alignment horizontal="center" vertical="center" wrapText="1"/>
    </xf>
    <xf numFmtId="3" fontId="0" fillId="15" borderId="3" xfId="0" applyNumberFormat="1" applyFill="1" applyBorder="1" applyAlignment="1">
      <alignment vertical="center" wrapText="1"/>
    </xf>
    <xf numFmtId="181" fontId="1" fillId="15" borderId="3" xfId="0" applyNumberFormat="1" applyFont="1" applyFill="1" applyBorder="1" applyAlignment="1">
      <alignment horizontal="right" vertical="center" wrapText="1"/>
    </xf>
    <xf numFmtId="38" fontId="1" fillId="15" borderId="3" xfId="0" applyNumberFormat="1" applyFont="1" applyFill="1" applyBorder="1" applyAlignment="1">
      <alignment horizontal="right" vertical="center" wrapText="1"/>
    </xf>
    <xf numFmtId="38" fontId="1" fillId="15" borderId="11" xfId="0" applyNumberFormat="1" applyFont="1" applyFill="1" applyBorder="1" applyAlignment="1">
      <alignment horizontal="right" vertical="center" wrapText="1"/>
    </xf>
    <xf numFmtId="3" fontId="8" fillId="15" borderId="3" xfId="0" applyNumberFormat="1" applyFont="1" applyFill="1" applyBorder="1" applyAlignment="1">
      <alignment horizontal="center" vertical="center" wrapText="1"/>
    </xf>
    <xf numFmtId="167" fontId="0" fillId="15" borderId="3" xfId="0" applyNumberFormat="1" applyFill="1" applyBorder="1" applyAlignment="1">
      <alignment horizontal="center" vertical="center" wrapText="1"/>
    </xf>
    <xf numFmtId="167" fontId="0" fillId="15" borderId="5" xfId="0" applyNumberFormat="1" applyFill="1" applyBorder="1" applyAlignment="1">
      <alignment horizontal="center" vertical="center" wrapText="1"/>
    </xf>
    <xf numFmtId="166" fontId="0" fillId="15" borderId="3" xfId="0" applyNumberFormat="1" applyFill="1" applyBorder="1" applyAlignment="1">
      <alignment horizontal="center" vertical="center" wrapText="1"/>
    </xf>
    <xf numFmtId="167" fontId="1" fillId="15" borderId="6" xfId="0" applyNumberFormat="1" applyFont="1" applyFill="1" applyBorder="1" applyAlignment="1">
      <alignment horizontal="center" vertical="center" wrapText="1"/>
    </xf>
    <xf numFmtId="0" fontId="23" fillId="6" borderId="13" xfId="0" applyFont="1" applyFill="1" applyBorder="1" applyAlignment="1">
      <alignment horizontal="center" vertical="center"/>
    </xf>
    <xf numFmtId="0" fontId="23" fillId="6" borderId="76" xfId="0" applyFont="1" applyFill="1" applyBorder="1" applyAlignment="1">
      <alignment horizontal="center" vertical="center"/>
    </xf>
    <xf numFmtId="0" fontId="39" fillId="6" borderId="37" xfId="0" applyFont="1" applyFill="1" applyBorder="1" applyAlignment="1">
      <alignment horizontal="center" vertical="center"/>
    </xf>
    <xf numFmtId="0" fontId="39" fillId="6" borderId="34" xfId="0" applyFont="1" applyFill="1" applyBorder="1" applyAlignment="1">
      <alignment horizontal="center" vertical="center"/>
    </xf>
    <xf numFmtId="0" fontId="39" fillId="6" borderId="38" xfId="0" applyFont="1" applyFill="1" applyBorder="1" applyAlignment="1">
      <alignment horizontal="center" vertical="center"/>
    </xf>
    <xf numFmtId="0" fontId="39" fillId="6" borderId="17" xfId="0" applyFont="1" applyFill="1" applyBorder="1" applyAlignment="1">
      <alignment horizontal="center" vertical="center" wrapText="1"/>
    </xf>
    <xf numFmtId="0" fontId="39" fillId="6" borderId="31" xfId="0" applyFont="1" applyFill="1" applyBorder="1" applyAlignment="1">
      <alignment horizontal="center" vertical="center" wrapText="1"/>
    </xf>
    <xf numFmtId="0" fontId="40" fillId="0" borderId="18" xfId="0" applyFont="1" applyBorder="1" applyAlignment="1"/>
    <xf numFmtId="0" fontId="3" fillId="4" borderId="13" xfId="0" applyFont="1" applyFill="1"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3" fontId="6" fillId="8" borderId="13" xfId="0" applyNumberFormat="1" applyFont="1" applyFill="1" applyBorder="1" applyAlignment="1">
      <alignment horizontal="right" vertical="center" wrapText="1"/>
    </xf>
    <xf numFmtId="0" fontId="26" fillId="0" borderId="14" xfId="0" applyFont="1" applyBorder="1" applyAlignment="1">
      <alignment horizontal="right" vertical="center"/>
    </xf>
    <xf numFmtId="0" fontId="26" fillId="0" borderId="33" xfId="0" applyFont="1" applyBorder="1" applyAlignment="1">
      <alignment horizontal="right" vertical="center"/>
    </xf>
    <xf numFmtId="0" fontId="11" fillId="2" borderId="34"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0" fillId="0" borderId="55" xfId="0" applyBorder="1" applyAlignment="1">
      <alignment horizontal="center" vertical="center" wrapText="1"/>
    </xf>
    <xf numFmtId="0" fontId="11" fillId="2" borderId="74" xfId="0" applyFont="1" applyFill="1" applyBorder="1" applyAlignment="1">
      <alignment horizontal="center" vertical="center" wrapText="1"/>
    </xf>
    <xf numFmtId="0" fontId="0" fillId="0" borderId="73" xfId="0" applyBorder="1" applyAlignment="1">
      <alignment horizontal="center" vertical="center" wrapText="1"/>
    </xf>
    <xf numFmtId="0" fontId="15" fillId="6" borderId="13" xfId="0" applyFont="1" applyFill="1" applyBorder="1" applyAlignment="1">
      <alignment horizontal="center" vertical="center"/>
    </xf>
    <xf numFmtId="0" fontId="15" fillId="6" borderId="14" xfId="0" applyFont="1" applyFill="1" applyBorder="1" applyAlignment="1">
      <alignment horizontal="center" vertical="center"/>
    </xf>
    <xf numFmtId="0" fontId="15" fillId="6" borderId="33" xfId="0" applyFont="1" applyFill="1" applyBorder="1" applyAlignment="1">
      <alignment horizontal="center" vertical="center"/>
    </xf>
    <xf numFmtId="0" fontId="16" fillId="14" borderId="37" xfId="0" applyFont="1" applyFill="1" applyBorder="1" applyAlignment="1">
      <alignment horizontal="center" vertical="center"/>
    </xf>
    <xf numFmtId="0" fontId="0" fillId="14" borderId="34" xfId="0" applyFill="1" applyBorder="1" applyAlignment="1">
      <alignment horizontal="center" vertical="center"/>
    </xf>
    <xf numFmtId="0" fontId="0" fillId="14" borderId="38" xfId="0" applyFill="1" applyBorder="1" applyAlignment="1">
      <alignment horizontal="center" vertical="center"/>
    </xf>
    <xf numFmtId="0" fontId="11" fillId="2" borderId="7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6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21" xfId="0" applyFont="1" applyFill="1" applyBorder="1" applyAlignment="1">
      <alignment horizontal="center" vertical="center"/>
    </xf>
    <xf numFmtId="0" fontId="5" fillId="8" borderId="13" xfId="0" applyFont="1" applyFill="1" applyBorder="1" applyAlignment="1">
      <alignment horizontal="right" vertical="center"/>
    </xf>
    <xf numFmtId="0" fontId="8" fillId="0" borderId="14" xfId="0" applyFont="1" applyBorder="1" applyAlignment="1">
      <alignment horizontal="right" vertical="center"/>
    </xf>
    <xf numFmtId="0" fontId="8" fillId="0" borderId="76" xfId="0" applyFont="1" applyBorder="1" applyAlignment="1">
      <alignment horizontal="right" vertical="center"/>
    </xf>
    <xf numFmtId="3" fontId="14" fillId="8" borderId="28" xfId="0" applyNumberFormat="1" applyFont="1" applyFill="1" applyBorder="1" applyAlignment="1">
      <alignment horizontal="center" vertical="top" wrapText="1"/>
    </xf>
    <xf numFmtId="0" fontId="0" fillId="8" borderId="14" xfId="0" applyFill="1" applyBorder="1" applyAlignment="1">
      <alignment horizontal="center"/>
    </xf>
    <xf numFmtId="0" fontId="0" fillId="8" borderId="33" xfId="0" applyFill="1" applyBorder="1" applyAlignment="1">
      <alignment horizontal="center"/>
    </xf>
    <xf numFmtId="0" fontId="11" fillId="2" borderId="70"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7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24" xfId="0" applyFont="1" applyFill="1" applyBorder="1" applyAlignment="1">
      <alignment horizontal="center" vertical="center"/>
    </xf>
    <xf numFmtId="0" fontId="5" fillId="14" borderId="13" xfId="0" applyFont="1" applyFill="1" applyBorder="1" applyAlignment="1">
      <alignment horizontal="center" vertical="center"/>
    </xf>
    <xf numFmtId="0" fontId="24" fillId="14" borderId="14" xfId="0" applyFont="1" applyFill="1" applyBorder="1" applyAlignment="1">
      <alignment horizontal="center" vertical="center"/>
    </xf>
    <xf numFmtId="0" fontId="24" fillId="14" borderId="33"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33" xfId="0" applyFont="1" applyFill="1" applyBorder="1" applyAlignment="1">
      <alignment horizontal="center" vertical="center"/>
    </xf>
    <xf numFmtId="0" fontId="11" fillId="2" borderId="42" xfId="0" applyFont="1" applyFill="1" applyBorder="1" applyAlignment="1">
      <alignment horizontal="center" vertical="center" wrapText="1"/>
    </xf>
    <xf numFmtId="0" fontId="11" fillId="2" borderId="42" xfId="0"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65" xfId="0" applyFont="1" applyFill="1" applyBorder="1" applyAlignment="1">
      <alignment horizontal="center" vertical="center"/>
    </xf>
    <xf numFmtId="0" fontId="0" fillId="2" borderId="42" xfId="0" applyFill="1" applyBorder="1" applyAlignment="1">
      <alignment horizontal="center" vertical="center" wrapText="1"/>
    </xf>
    <xf numFmtId="0" fontId="0" fillId="0" borderId="63" xfId="0" applyBorder="1" applyAlignment="1">
      <alignment horizontal="center" vertical="center" wrapText="1"/>
    </xf>
    <xf numFmtId="0" fontId="0" fillId="0" borderId="74" xfId="0" applyBorder="1" applyAlignment="1">
      <alignment horizontal="center" vertical="center" wrapText="1"/>
    </xf>
    <xf numFmtId="0" fontId="11" fillId="2" borderId="7" xfId="0" applyFont="1" applyFill="1" applyBorder="1" applyAlignment="1">
      <alignment horizontal="center" vertical="center" wrapText="1"/>
    </xf>
    <xf numFmtId="3" fontId="32" fillId="8" borderId="56" xfId="0" applyNumberFormat="1" applyFont="1" applyFill="1" applyBorder="1" applyAlignment="1">
      <alignment horizontal="right" vertical="center" wrapText="1"/>
    </xf>
    <xf numFmtId="0" fontId="0" fillId="8" borderId="31" xfId="0" applyFill="1" applyBorder="1" applyAlignment="1">
      <alignment horizontal="right" vertical="center" wrapText="1"/>
    </xf>
    <xf numFmtId="0" fontId="0" fillId="8" borderId="18" xfId="0" applyFill="1" applyBorder="1" applyAlignment="1">
      <alignment horizontal="right" vertical="center" wrapText="1"/>
    </xf>
    <xf numFmtId="0" fontId="33" fillId="0" borderId="32" xfId="0" applyNumberFormat="1" applyFont="1" applyBorder="1" applyAlignment="1">
      <alignment vertical="center" wrapText="1"/>
    </xf>
    <xf numFmtId="0" fontId="0" fillId="0" borderId="51" xfId="0" applyBorder="1" applyAlignment="1">
      <alignment vertical="center" wrapText="1"/>
    </xf>
    <xf numFmtId="0" fontId="0" fillId="0" borderId="2" xfId="0" applyBorder="1" applyAlignment="1">
      <alignment vertical="center" wrapText="1"/>
    </xf>
    <xf numFmtId="0" fontId="25" fillId="7" borderId="32" xfId="0" applyFont="1" applyFill="1" applyBorder="1" applyAlignment="1">
      <alignment vertical="center" wrapText="1"/>
    </xf>
    <xf numFmtId="0" fontId="11" fillId="2" borderId="44" xfId="0" applyFont="1" applyFill="1" applyBorder="1" applyAlignment="1">
      <alignment horizontal="center" vertical="center"/>
    </xf>
    <xf numFmtId="0" fontId="5" fillId="6" borderId="37"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13" xfId="0" applyFont="1" applyFill="1" applyBorder="1" applyAlignment="1"/>
    <xf numFmtId="0" fontId="5" fillId="6" borderId="33" xfId="0" applyFont="1" applyFill="1" applyBorder="1" applyAlignment="1"/>
    <xf numFmtId="0" fontId="33" fillId="8" borderId="17" xfId="0" applyFont="1" applyFill="1" applyBorder="1" applyAlignment="1">
      <alignment horizontal="right" vertical="center" wrapText="1"/>
    </xf>
    <xf numFmtId="0" fontId="0" fillId="12" borderId="31" xfId="0" applyFill="1" applyBorder="1" applyAlignment="1">
      <alignment horizontal="right" vertical="center" wrapText="1"/>
    </xf>
    <xf numFmtId="0" fontId="0" fillId="0" borderId="73" xfId="0" applyBorder="1" applyAlignment="1">
      <alignment horizontal="right" vertical="center"/>
    </xf>
    <xf numFmtId="0" fontId="2" fillId="8" borderId="17" xfId="0" applyFont="1" applyFill="1" applyBorder="1" applyAlignment="1">
      <alignment vertical="top" wrapText="1"/>
    </xf>
    <xf numFmtId="0" fontId="0" fillId="8" borderId="31" xfId="0" applyFill="1" applyBorder="1" applyAlignment="1">
      <alignment vertical="top" wrapText="1"/>
    </xf>
    <xf numFmtId="0" fontId="0" fillId="8" borderId="14" xfId="0" applyFill="1" applyBorder="1" applyAlignment="1">
      <alignment vertical="top" wrapText="1"/>
    </xf>
    <xf numFmtId="0" fontId="0" fillId="8" borderId="76" xfId="0" applyFill="1" applyBorder="1" applyAlignment="1">
      <alignment vertical="top" wrapText="1"/>
    </xf>
    <xf numFmtId="0" fontId="11" fillId="13" borderId="3" xfId="0" applyFont="1" applyFill="1" applyBorder="1" applyAlignment="1">
      <alignment horizontal="center" vertical="center" wrapText="1"/>
    </xf>
    <xf numFmtId="0" fontId="0" fillId="0" borderId="24" xfId="0" applyBorder="1" applyAlignment="1">
      <alignment horizontal="center" vertical="center" wrapText="1"/>
    </xf>
    <xf numFmtId="0" fontId="8" fillId="2" borderId="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0" fillId="0" borderId="34" xfId="0" applyBorder="1" applyAlignment="1">
      <alignment horizontal="center" vertical="center"/>
    </xf>
    <xf numFmtId="0" fontId="0" fillId="0" borderId="74" xfId="0" applyBorder="1" applyAlignment="1">
      <alignment horizontal="center" vertical="center"/>
    </xf>
    <xf numFmtId="0" fontId="0" fillId="0" borderId="31" xfId="0" applyBorder="1" applyAlignment="1">
      <alignment horizontal="center" vertical="center"/>
    </xf>
    <xf numFmtId="0" fontId="0" fillId="0" borderId="73" xfId="0" applyBorder="1" applyAlignment="1">
      <alignment horizontal="center" vertical="center"/>
    </xf>
    <xf numFmtId="0" fontId="25" fillId="7" borderId="35" xfId="0" applyFont="1" applyFill="1" applyBorder="1" applyAlignment="1">
      <alignment vertical="center" wrapText="1"/>
    </xf>
    <xf numFmtId="0" fontId="25" fillId="7" borderId="46" xfId="0" applyFont="1" applyFill="1" applyBorder="1" applyAlignment="1">
      <alignment vertical="center" wrapText="1"/>
    </xf>
    <xf numFmtId="0" fontId="25" fillId="7" borderId="25" xfId="0" applyFont="1" applyFill="1" applyBorder="1" applyAlignment="1">
      <alignment vertical="center" wrapText="1"/>
    </xf>
    <xf numFmtId="0" fontId="8" fillId="0" borderId="33" xfId="0" applyFont="1" applyBorder="1" applyAlignment="1">
      <alignment horizontal="right" vertical="center"/>
    </xf>
    <xf numFmtId="0" fontId="2" fillId="8" borderId="13" xfId="0" applyFont="1" applyFill="1" applyBorder="1" applyAlignment="1">
      <alignment horizontal="right" vertical="center"/>
    </xf>
    <xf numFmtId="0" fontId="0" fillId="0" borderId="14" xfId="0" applyBorder="1" applyAlignment="1">
      <alignment horizontal="right" vertical="center"/>
    </xf>
    <xf numFmtId="0" fontId="0" fillId="0" borderId="33" xfId="0" applyBorder="1" applyAlignment="1">
      <alignment horizontal="right" vertical="center"/>
    </xf>
    <xf numFmtId="0" fontId="38" fillId="6" borderId="13" xfId="0" applyFont="1" applyFill="1"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11" fillId="2" borderId="48" xfId="0" applyFont="1" applyFill="1" applyBorder="1" applyAlignment="1">
      <alignment horizontal="center" vertical="center" wrapText="1"/>
    </xf>
    <xf numFmtId="0" fontId="0" fillId="0" borderId="44" xfId="0" applyBorder="1" applyAlignment="1">
      <alignment horizontal="center" vertical="center" wrapText="1"/>
    </xf>
    <xf numFmtId="3" fontId="5" fillId="5" borderId="13" xfId="0" applyNumberFormat="1" applyFont="1" applyFill="1" applyBorder="1" applyAlignment="1">
      <alignment horizontal="right" vertical="center" wrapText="1"/>
    </xf>
    <xf numFmtId="0" fontId="0" fillId="5" borderId="14" xfId="0" applyFill="1" applyBorder="1" applyAlignment="1">
      <alignment horizontal="right" vertical="center"/>
    </xf>
    <xf numFmtId="0" fontId="0" fillId="5" borderId="76" xfId="0" applyFill="1" applyBorder="1" applyAlignment="1">
      <alignment horizontal="right" vertical="center"/>
    </xf>
    <xf numFmtId="0" fontId="39" fillId="6" borderId="13" xfId="0" applyFont="1" applyFill="1" applyBorder="1" applyAlignment="1">
      <alignment horizontal="center" vertical="center" wrapText="1"/>
    </xf>
    <xf numFmtId="0" fontId="39" fillId="6" borderId="14" xfId="0" applyFont="1" applyFill="1" applyBorder="1" applyAlignment="1">
      <alignment horizontal="center" vertical="center" wrapText="1"/>
    </xf>
    <xf numFmtId="0" fontId="39" fillId="6" borderId="33" xfId="0" applyFont="1" applyFill="1" applyBorder="1" applyAlignment="1">
      <alignment horizontal="center" vertical="center" wrapText="1"/>
    </xf>
    <xf numFmtId="0" fontId="5" fillId="6" borderId="13" xfId="0" applyFont="1" applyFill="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0" fillId="0" borderId="0" xfId="0" applyBorder="1" applyAlignment="1">
      <alignment horizontal="left" wrapText="1"/>
    </xf>
    <xf numFmtId="0" fontId="0" fillId="0" borderId="4" xfId="0" applyBorder="1" applyAlignment="1">
      <alignment horizontal="left" wrapText="1"/>
    </xf>
    <xf numFmtId="0" fontId="42" fillId="0" borderId="13" xfId="0" applyFont="1" applyBorder="1" applyAlignment="1">
      <alignment wrapText="1"/>
    </xf>
    <xf numFmtId="0" fontId="0" fillId="0" borderId="14" xfId="0" applyBorder="1" applyAlignment="1">
      <alignment wrapText="1"/>
    </xf>
    <xf numFmtId="0" fontId="0" fillId="0" borderId="33"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4" xfId="0" applyBorder="1" applyAlignment="1">
      <alignment wrapText="1"/>
    </xf>
  </cellXfs>
  <cellStyles count="6">
    <cellStyle name="Comma" xfId="1" builtinId="3"/>
    <cellStyle name="Comma 2" xfId="3"/>
    <cellStyle name="Euro" xfId="2"/>
    <cellStyle name="Milliers [0]_FIN" xfId="4"/>
    <cellStyle name="Normal" xfId="0" builtinId="0"/>
    <cellStyle name="Normal 2"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tta/AppData/Local/Temp/7zO6399.tmp/Miss-f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areemergencytoolkit.org/Documents%20and%20Settings/jhodges/Local%20Settings/Temporary%20Internet%20Files/OLK29/Summer%202007%20Central%20Region%20Emergency%20Pipel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Fundings"/>
      <sheetName val="Total"/>
      <sheetName val="MatBud"/>
      <sheetName val="Differences analysis"/>
      <sheetName val="Indicators"/>
      <sheetName val="Export"/>
      <sheetName val="TradBudMF"/>
      <sheetName val="Auto_Open_Lang"/>
      <sheetName val="Fin_Dep"/>
      <sheetName val="Fin_Dep_00BudInit"/>
      <sheetName val="Fin_Dep_01Janvier"/>
      <sheetName val="Fin_Dep_02Février"/>
      <sheetName val="Fin_Dep_03Mars"/>
      <sheetName val="Fin_Dep_04Avril"/>
      <sheetName val="Fin_Dep_05Mai"/>
      <sheetName val="Fin_Dep_06Juin"/>
      <sheetName val="Fin_Dep_07Juillet"/>
      <sheetName val="Fin_Dep_08Aout"/>
      <sheetName val="Fin_Dep_09Septembre"/>
      <sheetName val="Fin_Dep_10Octobre"/>
      <sheetName val="Fin_Dep_11Novembre"/>
      <sheetName val="Fin_Dep_12Décembre"/>
    </sheetNames>
    <sheetDataSet>
      <sheetData sheetId="0">
        <row r="6">
          <cell r="F6" t="str">
            <v>To fill !</v>
          </cell>
        </row>
        <row r="7">
          <cell r="F7">
            <v>2007</v>
          </cell>
        </row>
        <row r="12">
          <cell r="D12" t="str">
            <v>A</v>
          </cell>
          <cell r="G12" t="str">
            <v>UN101</v>
          </cell>
        </row>
        <row r="13">
          <cell r="D13" t="str">
            <v>B</v>
          </cell>
          <cell r="G13" t="str">
            <v>UN102</v>
          </cell>
        </row>
        <row r="14">
          <cell r="D14" t="str">
            <v>C</v>
          </cell>
          <cell r="G14" t="str">
            <v>UN103</v>
          </cell>
        </row>
        <row r="15">
          <cell r="D15" t="str">
            <v>D</v>
          </cell>
          <cell r="G15" t="str">
            <v>UN104</v>
          </cell>
        </row>
        <row r="16">
          <cell r="D16" t="str">
            <v>E</v>
          </cell>
          <cell r="G16" t="str">
            <v>UN105</v>
          </cell>
        </row>
        <row r="17">
          <cell r="D17" t="str">
            <v>F</v>
          </cell>
          <cell r="G17" t="str">
            <v>UN106</v>
          </cell>
        </row>
        <row r="18">
          <cell r="D18" t="str">
            <v>G</v>
          </cell>
          <cell r="G18" t="str">
            <v>UN107</v>
          </cell>
        </row>
        <row r="19">
          <cell r="D19" t="str">
            <v>H</v>
          </cell>
          <cell r="G19" t="str">
            <v>UN108</v>
          </cell>
        </row>
        <row r="20">
          <cell r="D20" t="str">
            <v>I</v>
          </cell>
          <cell r="G20" t="str">
            <v>UN109</v>
          </cell>
        </row>
        <row r="21">
          <cell r="D21" t="str">
            <v>J</v>
          </cell>
          <cell r="G21" t="str">
            <v>UN110</v>
          </cell>
        </row>
        <row r="22">
          <cell r="D22" t="str">
            <v>K</v>
          </cell>
          <cell r="G22" t="str">
            <v>UN111</v>
          </cell>
        </row>
        <row r="23">
          <cell r="D23" t="str">
            <v>L</v>
          </cell>
          <cell r="G23" t="str">
            <v>UN112</v>
          </cell>
        </row>
        <row r="24">
          <cell r="D24" t="str">
            <v>M</v>
          </cell>
          <cell r="G24" t="str">
            <v>UN113</v>
          </cell>
        </row>
        <row r="31">
          <cell r="E31" t="str">
            <v>EUR</v>
          </cell>
          <cell r="F31" t="str">
            <v>EURO</v>
          </cell>
          <cell r="H31">
            <v>1</v>
          </cell>
        </row>
        <row r="32">
          <cell r="E32" t="str">
            <v>USD</v>
          </cell>
          <cell r="F32" t="str">
            <v xml:space="preserve">DOLLAR US </v>
          </cell>
          <cell r="H32">
            <v>1</v>
          </cell>
        </row>
        <row r="33">
          <cell r="E33" t="str">
            <v>??</v>
          </cell>
          <cell r="F33" t="str">
            <v>Local Currency (precise)</v>
          </cell>
          <cell r="H33">
            <v>1</v>
          </cell>
        </row>
        <row r="34">
          <cell r="E34" t="str">
            <v>??</v>
          </cell>
          <cell r="F34" t="str">
            <v>Other Currency 1 (precise)</v>
          </cell>
          <cell r="H34">
            <v>1</v>
          </cell>
        </row>
        <row r="35">
          <cell r="E35" t="str">
            <v>??</v>
          </cell>
          <cell r="F35" t="str">
            <v>Other Currency 2 (precise)</v>
          </cell>
          <cell r="H35">
            <v>1</v>
          </cell>
        </row>
      </sheetData>
      <sheetData sheetId="1"/>
      <sheetData sheetId="2">
        <row r="9">
          <cell r="D9">
            <v>0</v>
          </cell>
          <cell r="E9">
            <v>0</v>
          </cell>
          <cell r="F9">
            <v>0</v>
          </cell>
          <cell r="G9">
            <v>0</v>
          </cell>
          <cell r="H9">
            <v>0</v>
          </cell>
          <cell r="I9">
            <v>0</v>
          </cell>
          <cell r="J9">
            <v>0</v>
          </cell>
          <cell r="K9">
            <v>0</v>
          </cell>
          <cell r="L9">
            <v>0</v>
          </cell>
          <cell r="M9">
            <v>0</v>
          </cell>
          <cell r="N9">
            <v>0</v>
          </cell>
          <cell r="O9">
            <v>0</v>
          </cell>
          <cell r="P9">
            <v>0</v>
          </cell>
        </row>
        <row r="10">
          <cell r="D10">
            <v>0</v>
          </cell>
          <cell r="E10">
            <v>0</v>
          </cell>
          <cell r="F10">
            <v>0</v>
          </cell>
          <cell r="G10">
            <v>0</v>
          </cell>
          <cell r="H10">
            <v>0</v>
          </cell>
          <cell r="I10">
            <v>0</v>
          </cell>
          <cell r="J10">
            <v>0</v>
          </cell>
          <cell r="K10">
            <v>0</v>
          </cell>
          <cell r="L10">
            <v>0</v>
          </cell>
          <cell r="M10">
            <v>0</v>
          </cell>
          <cell r="N10">
            <v>0</v>
          </cell>
          <cell r="O10">
            <v>0</v>
          </cell>
          <cell r="P10">
            <v>0</v>
          </cell>
        </row>
        <row r="11">
          <cell r="D11">
            <v>0</v>
          </cell>
          <cell r="E11">
            <v>0</v>
          </cell>
          <cell r="F11">
            <v>0</v>
          </cell>
          <cell r="G11">
            <v>0</v>
          </cell>
          <cell r="H11">
            <v>0</v>
          </cell>
          <cell r="I11">
            <v>0</v>
          </cell>
          <cell r="J11">
            <v>0</v>
          </cell>
          <cell r="K11">
            <v>0</v>
          </cell>
          <cell r="L11">
            <v>0</v>
          </cell>
          <cell r="M11">
            <v>0</v>
          </cell>
          <cell r="N11">
            <v>0</v>
          </cell>
          <cell r="O11">
            <v>0</v>
          </cell>
          <cell r="P11">
            <v>0</v>
          </cell>
        </row>
        <row r="12">
          <cell r="D12">
            <v>0</v>
          </cell>
          <cell r="E12">
            <v>0</v>
          </cell>
          <cell r="F12">
            <v>0</v>
          </cell>
          <cell r="G12">
            <v>0</v>
          </cell>
          <cell r="H12">
            <v>0</v>
          </cell>
          <cell r="I12">
            <v>0</v>
          </cell>
          <cell r="J12">
            <v>0</v>
          </cell>
          <cell r="K12">
            <v>0</v>
          </cell>
          <cell r="L12">
            <v>0</v>
          </cell>
          <cell r="M12">
            <v>0</v>
          </cell>
          <cell r="N12">
            <v>0</v>
          </cell>
          <cell r="O12">
            <v>0</v>
          </cell>
          <cell r="P12">
            <v>0</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D14">
            <v>0</v>
          </cell>
          <cell r="E14">
            <v>0</v>
          </cell>
          <cell r="F14">
            <v>0</v>
          </cell>
          <cell r="G14">
            <v>0</v>
          </cell>
          <cell r="H14">
            <v>0</v>
          </cell>
          <cell r="I14">
            <v>0</v>
          </cell>
          <cell r="J14">
            <v>0</v>
          </cell>
          <cell r="K14">
            <v>0</v>
          </cell>
          <cell r="L14">
            <v>0</v>
          </cell>
          <cell r="M14">
            <v>0</v>
          </cell>
          <cell r="N14">
            <v>0</v>
          </cell>
          <cell r="O14">
            <v>0</v>
          </cell>
          <cell r="P14">
            <v>0</v>
          </cell>
        </row>
        <row r="15">
          <cell r="D15">
            <v>0</v>
          </cell>
          <cell r="E15">
            <v>0</v>
          </cell>
          <cell r="F15">
            <v>0</v>
          </cell>
          <cell r="G15">
            <v>0</v>
          </cell>
          <cell r="H15">
            <v>0</v>
          </cell>
          <cell r="I15">
            <v>0</v>
          </cell>
          <cell r="J15">
            <v>0</v>
          </cell>
          <cell r="K15">
            <v>0</v>
          </cell>
          <cell r="L15">
            <v>0</v>
          </cell>
          <cell r="M15">
            <v>0</v>
          </cell>
          <cell r="N15">
            <v>0</v>
          </cell>
          <cell r="O15">
            <v>0</v>
          </cell>
          <cell r="P15">
            <v>0</v>
          </cell>
        </row>
        <row r="16">
          <cell r="D16">
            <v>0</v>
          </cell>
          <cell r="E16">
            <v>0</v>
          </cell>
          <cell r="F16">
            <v>0</v>
          </cell>
          <cell r="G16">
            <v>0</v>
          </cell>
          <cell r="H16">
            <v>0</v>
          </cell>
          <cell r="I16">
            <v>0</v>
          </cell>
          <cell r="J16">
            <v>0</v>
          </cell>
          <cell r="K16">
            <v>0</v>
          </cell>
          <cell r="L16">
            <v>0</v>
          </cell>
          <cell r="M16">
            <v>0</v>
          </cell>
          <cell r="N16">
            <v>0</v>
          </cell>
          <cell r="O16">
            <v>0</v>
          </cell>
          <cell r="P16">
            <v>0</v>
          </cell>
        </row>
        <row r="17">
          <cell r="D17">
            <v>0</v>
          </cell>
          <cell r="E17">
            <v>0</v>
          </cell>
          <cell r="F17">
            <v>0</v>
          </cell>
          <cell r="G17">
            <v>0</v>
          </cell>
          <cell r="H17">
            <v>0</v>
          </cell>
          <cell r="I17">
            <v>0</v>
          </cell>
          <cell r="J17">
            <v>0</v>
          </cell>
          <cell r="K17">
            <v>0</v>
          </cell>
          <cell r="L17">
            <v>0</v>
          </cell>
          <cell r="M17">
            <v>0</v>
          </cell>
          <cell r="N17">
            <v>0</v>
          </cell>
          <cell r="O17">
            <v>0</v>
          </cell>
          <cell r="P17">
            <v>0</v>
          </cell>
        </row>
        <row r="18">
          <cell r="D18">
            <v>0</v>
          </cell>
          <cell r="E18">
            <v>0</v>
          </cell>
          <cell r="F18">
            <v>0</v>
          </cell>
          <cell r="G18">
            <v>0</v>
          </cell>
          <cell r="H18">
            <v>0</v>
          </cell>
          <cell r="I18">
            <v>0</v>
          </cell>
          <cell r="J18">
            <v>0</v>
          </cell>
          <cell r="K18">
            <v>0</v>
          </cell>
          <cell r="L18">
            <v>0</v>
          </cell>
          <cell r="M18">
            <v>0</v>
          </cell>
          <cell r="N18">
            <v>0</v>
          </cell>
          <cell r="O18">
            <v>0</v>
          </cell>
          <cell r="P18">
            <v>0</v>
          </cell>
        </row>
        <row r="19">
          <cell r="D19">
            <v>0</v>
          </cell>
          <cell r="E19">
            <v>0</v>
          </cell>
          <cell r="F19">
            <v>0</v>
          </cell>
          <cell r="G19">
            <v>0</v>
          </cell>
          <cell r="H19">
            <v>0</v>
          </cell>
          <cell r="I19">
            <v>0</v>
          </cell>
          <cell r="J19">
            <v>0</v>
          </cell>
          <cell r="K19">
            <v>0</v>
          </cell>
          <cell r="L19">
            <v>0</v>
          </cell>
          <cell r="M19">
            <v>0</v>
          </cell>
          <cell r="N19">
            <v>0</v>
          </cell>
          <cell r="O19">
            <v>0</v>
          </cell>
          <cell r="P19">
            <v>0</v>
          </cell>
        </row>
        <row r="20">
          <cell r="D20">
            <v>0</v>
          </cell>
          <cell r="E20">
            <v>0</v>
          </cell>
          <cell r="F20">
            <v>0</v>
          </cell>
          <cell r="G20">
            <v>0</v>
          </cell>
          <cell r="H20">
            <v>0</v>
          </cell>
          <cell r="I20">
            <v>0</v>
          </cell>
          <cell r="J20">
            <v>0</v>
          </cell>
          <cell r="K20">
            <v>0</v>
          </cell>
          <cell r="L20">
            <v>0</v>
          </cell>
          <cell r="M20">
            <v>0</v>
          </cell>
          <cell r="N20">
            <v>0</v>
          </cell>
          <cell r="O20">
            <v>0</v>
          </cell>
          <cell r="P20">
            <v>0</v>
          </cell>
        </row>
        <row r="21">
          <cell r="D21">
            <v>0</v>
          </cell>
          <cell r="E21">
            <v>0</v>
          </cell>
          <cell r="F21">
            <v>0</v>
          </cell>
          <cell r="G21">
            <v>0</v>
          </cell>
          <cell r="H21">
            <v>0</v>
          </cell>
          <cell r="I21">
            <v>0</v>
          </cell>
          <cell r="J21">
            <v>0</v>
          </cell>
          <cell r="K21">
            <v>0</v>
          </cell>
          <cell r="L21">
            <v>0</v>
          </cell>
          <cell r="M21">
            <v>0</v>
          </cell>
          <cell r="N21">
            <v>0</v>
          </cell>
          <cell r="O21">
            <v>0</v>
          </cell>
          <cell r="P21">
            <v>0</v>
          </cell>
        </row>
        <row r="22">
          <cell r="D22">
            <v>0</v>
          </cell>
          <cell r="E22">
            <v>0</v>
          </cell>
          <cell r="F22">
            <v>0</v>
          </cell>
          <cell r="G22">
            <v>0</v>
          </cell>
          <cell r="H22">
            <v>0</v>
          </cell>
          <cell r="I22">
            <v>0</v>
          </cell>
          <cell r="J22">
            <v>0</v>
          </cell>
          <cell r="K22">
            <v>0</v>
          </cell>
          <cell r="L22">
            <v>0</v>
          </cell>
          <cell r="M22">
            <v>0</v>
          </cell>
          <cell r="N22">
            <v>0</v>
          </cell>
          <cell r="O22">
            <v>0</v>
          </cell>
          <cell r="P22">
            <v>0</v>
          </cell>
        </row>
        <row r="23">
          <cell r="D23">
            <v>0</v>
          </cell>
          <cell r="E23">
            <v>0</v>
          </cell>
          <cell r="F23">
            <v>0</v>
          </cell>
          <cell r="G23">
            <v>0</v>
          </cell>
          <cell r="H23">
            <v>0</v>
          </cell>
          <cell r="I23">
            <v>0</v>
          </cell>
          <cell r="J23">
            <v>0</v>
          </cell>
          <cell r="K23">
            <v>0</v>
          </cell>
          <cell r="L23">
            <v>0</v>
          </cell>
          <cell r="M23">
            <v>0</v>
          </cell>
          <cell r="N23">
            <v>0</v>
          </cell>
          <cell r="O23">
            <v>0</v>
          </cell>
          <cell r="P23">
            <v>0</v>
          </cell>
        </row>
        <row r="24">
          <cell r="D24">
            <v>0</v>
          </cell>
          <cell r="E24">
            <v>0</v>
          </cell>
          <cell r="F24">
            <v>0</v>
          </cell>
          <cell r="G24">
            <v>0</v>
          </cell>
          <cell r="H24">
            <v>0</v>
          </cell>
          <cell r="I24">
            <v>0</v>
          </cell>
          <cell r="J24">
            <v>0</v>
          </cell>
          <cell r="K24">
            <v>0</v>
          </cell>
          <cell r="L24">
            <v>0</v>
          </cell>
          <cell r="M24">
            <v>0</v>
          </cell>
          <cell r="N24">
            <v>0</v>
          </cell>
          <cell r="O24">
            <v>0</v>
          </cell>
          <cell r="P24">
            <v>0</v>
          </cell>
        </row>
        <row r="25">
          <cell r="D25">
            <v>0</v>
          </cell>
          <cell r="E25">
            <v>0</v>
          </cell>
          <cell r="F25">
            <v>0</v>
          </cell>
          <cell r="G25">
            <v>0</v>
          </cell>
          <cell r="H25">
            <v>0</v>
          </cell>
          <cell r="I25">
            <v>0</v>
          </cell>
          <cell r="J25">
            <v>0</v>
          </cell>
          <cell r="K25">
            <v>0</v>
          </cell>
          <cell r="L25">
            <v>0</v>
          </cell>
          <cell r="M25">
            <v>0</v>
          </cell>
          <cell r="N25">
            <v>0</v>
          </cell>
          <cell r="O25">
            <v>0</v>
          </cell>
          <cell r="P25">
            <v>0</v>
          </cell>
        </row>
        <row r="26">
          <cell r="D26">
            <v>0</v>
          </cell>
          <cell r="E26">
            <v>0</v>
          </cell>
          <cell r="F26">
            <v>0</v>
          </cell>
          <cell r="G26">
            <v>0</v>
          </cell>
          <cell r="H26">
            <v>0</v>
          </cell>
          <cell r="I26">
            <v>0</v>
          </cell>
          <cell r="J26">
            <v>0</v>
          </cell>
          <cell r="K26">
            <v>0</v>
          </cell>
          <cell r="L26">
            <v>0</v>
          </cell>
          <cell r="M26">
            <v>0</v>
          </cell>
          <cell r="N26">
            <v>0</v>
          </cell>
          <cell r="O26">
            <v>0</v>
          </cell>
          <cell r="P26">
            <v>0</v>
          </cell>
        </row>
        <row r="27">
          <cell r="D27">
            <v>0</v>
          </cell>
          <cell r="E27">
            <v>0</v>
          </cell>
          <cell r="F27">
            <v>0</v>
          </cell>
          <cell r="G27">
            <v>0</v>
          </cell>
          <cell r="H27">
            <v>0</v>
          </cell>
          <cell r="I27">
            <v>0</v>
          </cell>
          <cell r="J27">
            <v>0</v>
          </cell>
          <cell r="K27">
            <v>0</v>
          </cell>
          <cell r="L27">
            <v>0</v>
          </cell>
          <cell r="M27">
            <v>0</v>
          </cell>
          <cell r="N27">
            <v>0</v>
          </cell>
          <cell r="O27">
            <v>0</v>
          </cell>
          <cell r="P27">
            <v>0</v>
          </cell>
        </row>
        <row r="28">
          <cell r="D28">
            <v>0</v>
          </cell>
          <cell r="E28">
            <v>0</v>
          </cell>
          <cell r="F28">
            <v>0</v>
          </cell>
          <cell r="G28">
            <v>0</v>
          </cell>
          <cell r="H28">
            <v>0</v>
          </cell>
          <cell r="I28">
            <v>0</v>
          </cell>
          <cell r="J28">
            <v>0</v>
          </cell>
          <cell r="K28">
            <v>0</v>
          </cell>
          <cell r="L28">
            <v>0</v>
          </cell>
          <cell r="M28">
            <v>0</v>
          </cell>
          <cell r="N28">
            <v>0</v>
          </cell>
          <cell r="O28">
            <v>0</v>
          </cell>
          <cell r="P28">
            <v>0</v>
          </cell>
        </row>
        <row r="29">
          <cell r="D29">
            <v>0</v>
          </cell>
          <cell r="E29">
            <v>0</v>
          </cell>
          <cell r="F29">
            <v>0</v>
          </cell>
          <cell r="G29">
            <v>0</v>
          </cell>
          <cell r="H29">
            <v>0</v>
          </cell>
          <cell r="I29">
            <v>0</v>
          </cell>
          <cell r="J29">
            <v>0</v>
          </cell>
          <cell r="K29">
            <v>0</v>
          </cell>
          <cell r="L29">
            <v>0</v>
          </cell>
          <cell r="M29">
            <v>0</v>
          </cell>
          <cell r="N29">
            <v>0</v>
          </cell>
          <cell r="O29">
            <v>0</v>
          </cell>
          <cell r="P29">
            <v>0</v>
          </cell>
        </row>
        <row r="30">
          <cell r="D30">
            <v>0</v>
          </cell>
          <cell r="E30">
            <v>0</v>
          </cell>
          <cell r="F30">
            <v>0</v>
          </cell>
          <cell r="G30">
            <v>0</v>
          </cell>
          <cell r="H30">
            <v>0</v>
          </cell>
          <cell r="I30">
            <v>0</v>
          </cell>
          <cell r="J30">
            <v>0</v>
          </cell>
          <cell r="K30">
            <v>0</v>
          </cell>
          <cell r="L30">
            <v>0</v>
          </cell>
          <cell r="M30">
            <v>0</v>
          </cell>
          <cell r="N30">
            <v>0</v>
          </cell>
          <cell r="O30">
            <v>0</v>
          </cell>
          <cell r="P30">
            <v>0</v>
          </cell>
        </row>
        <row r="31">
          <cell r="D31">
            <v>0</v>
          </cell>
          <cell r="E31">
            <v>0</v>
          </cell>
          <cell r="F31">
            <v>0</v>
          </cell>
          <cell r="G31">
            <v>0</v>
          </cell>
          <cell r="H31">
            <v>0</v>
          </cell>
          <cell r="I31">
            <v>0</v>
          </cell>
          <cell r="J31">
            <v>0</v>
          </cell>
          <cell r="K31">
            <v>0</v>
          </cell>
          <cell r="L31">
            <v>0</v>
          </cell>
          <cell r="M31">
            <v>0</v>
          </cell>
          <cell r="N31">
            <v>0</v>
          </cell>
          <cell r="O31">
            <v>0</v>
          </cell>
          <cell r="P31">
            <v>0</v>
          </cell>
        </row>
        <row r="32">
          <cell r="D32">
            <v>0</v>
          </cell>
          <cell r="E32">
            <v>0</v>
          </cell>
          <cell r="F32">
            <v>0</v>
          </cell>
          <cell r="G32">
            <v>0</v>
          </cell>
          <cell r="H32">
            <v>0</v>
          </cell>
          <cell r="I32">
            <v>0</v>
          </cell>
          <cell r="J32">
            <v>0</v>
          </cell>
          <cell r="K32">
            <v>0</v>
          </cell>
          <cell r="L32">
            <v>0</v>
          </cell>
          <cell r="M32">
            <v>0</v>
          </cell>
          <cell r="N32">
            <v>0</v>
          </cell>
          <cell r="O32">
            <v>0</v>
          </cell>
          <cell r="P32">
            <v>0</v>
          </cell>
        </row>
        <row r="33">
          <cell r="D33">
            <v>0</v>
          </cell>
          <cell r="E33">
            <v>0</v>
          </cell>
          <cell r="F33">
            <v>0</v>
          </cell>
          <cell r="G33">
            <v>0</v>
          </cell>
          <cell r="H33">
            <v>0</v>
          </cell>
          <cell r="I33">
            <v>0</v>
          </cell>
          <cell r="J33">
            <v>0</v>
          </cell>
          <cell r="K33">
            <v>0</v>
          </cell>
          <cell r="L33">
            <v>0</v>
          </cell>
          <cell r="M33">
            <v>0</v>
          </cell>
          <cell r="N33">
            <v>0</v>
          </cell>
          <cell r="O33">
            <v>0</v>
          </cell>
          <cell r="P33">
            <v>0</v>
          </cell>
        </row>
        <row r="34">
          <cell r="D34">
            <v>0</v>
          </cell>
          <cell r="E34">
            <v>0</v>
          </cell>
          <cell r="F34">
            <v>0</v>
          </cell>
          <cell r="G34">
            <v>0</v>
          </cell>
          <cell r="H34">
            <v>0</v>
          </cell>
          <cell r="I34">
            <v>0</v>
          </cell>
          <cell r="J34">
            <v>0</v>
          </cell>
          <cell r="K34">
            <v>0</v>
          </cell>
          <cell r="L34">
            <v>0</v>
          </cell>
          <cell r="M34">
            <v>0</v>
          </cell>
          <cell r="N34">
            <v>0</v>
          </cell>
          <cell r="O34">
            <v>0</v>
          </cell>
          <cell r="P34">
            <v>0</v>
          </cell>
        </row>
        <row r="35">
          <cell r="D35">
            <v>0</v>
          </cell>
          <cell r="E35">
            <v>0</v>
          </cell>
          <cell r="F35">
            <v>0</v>
          </cell>
          <cell r="G35">
            <v>0</v>
          </cell>
          <cell r="H35">
            <v>0</v>
          </cell>
          <cell r="I35">
            <v>0</v>
          </cell>
          <cell r="J35">
            <v>0</v>
          </cell>
          <cell r="K35">
            <v>0</v>
          </cell>
          <cell r="L35">
            <v>0</v>
          </cell>
          <cell r="M35">
            <v>0</v>
          </cell>
          <cell r="N35">
            <v>0</v>
          </cell>
          <cell r="O35">
            <v>0</v>
          </cell>
          <cell r="P35">
            <v>0</v>
          </cell>
        </row>
        <row r="36">
          <cell r="D36">
            <v>0</v>
          </cell>
          <cell r="E36">
            <v>0</v>
          </cell>
          <cell r="F36">
            <v>0</v>
          </cell>
          <cell r="G36">
            <v>0</v>
          </cell>
          <cell r="H36">
            <v>0</v>
          </cell>
          <cell r="I36">
            <v>0</v>
          </cell>
          <cell r="J36">
            <v>0</v>
          </cell>
          <cell r="K36">
            <v>0</v>
          </cell>
          <cell r="L36">
            <v>0</v>
          </cell>
          <cell r="M36">
            <v>0</v>
          </cell>
          <cell r="N36">
            <v>0</v>
          </cell>
          <cell r="O36">
            <v>0</v>
          </cell>
          <cell r="P36">
            <v>0</v>
          </cell>
        </row>
        <row r="37">
          <cell r="D37">
            <v>0</v>
          </cell>
          <cell r="E37">
            <v>0</v>
          </cell>
          <cell r="F37">
            <v>0</v>
          </cell>
          <cell r="G37">
            <v>0</v>
          </cell>
          <cell r="H37">
            <v>0</v>
          </cell>
          <cell r="I37">
            <v>0</v>
          </cell>
          <cell r="J37">
            <v>0</v>
          </cell>
          <cell r="K37">
            <v>0</v>
          </cell>
          <cell r="L37">
            <v>0</v>
          </cell>
          <cell r="M37">
            <v>0</v>
          </cell>
          <cell r="N37">
            <v>0</v>
          </cell>
          <cell r="O37">
            <v>0</v>
          </cell>
          <cell r="P37">
            <v>0</v>
          </cell>
        </row>
        <row r="38">
          <cell r="D38">
            <v>0</v>
          </cell>
          <cell r="E38">
            <v>0</v>
          </cell>
          <cell r="F38">
            <v>0</v>
          </cell>
          <cell r="G38">
            <v>0</v>
          </cell>
          <cell r="H38">
            <v>0</v>
          </cell>
          <cell r="I38">
            <v>0</v>
          </cell>
          <cell r="J38">
            <v>0</v>
          </cell>
          <cell r="K38">
            <v>0</v>
          </cell>
          <cell r="L38">
            <v>0</v>
          </cell>
          <cell r="M38">
            <v>0</v>
          </cell>
          <cell r="N38">
            <v>0</v>
          </cell>
          <cell r="O38">
            <v>0</v>
          </cell>
          <cell r="P38">
            <v>0</v>
          </cell>
        </row>
        <row r="39">
          <cell r="D39">
            <v>0</v>
          </cell>
          <cell r="E39">
            <v>0</v>
          </cell>
          <cell r="F39">
            <v>0</v>
          </cell>
          <cell r="G39">
            <v>0</v>
          </cell>
          <cell r="H39">
            <v>0</v>
          </cell>
          <cell r="I39">
            <v>0</v>
          </cell>
          <cell r="J39">
            <v>0</v>
          </cell>
          <cell r="K39">
            <v>0</v>
          </cell>
          <cell r="L39">
            <v>0</v>
          </cell>
          <cell r="M39">
            <v>0</v>
          </cell>
          <cell r="N39">
            <v>0</v>
          </cell>
          <cell r="O39">
            <v>0</v>
          </cell>
          <cell r="P39">
            <v>0</v>
          </cell>
        </row>
        <row r="40">
          <cell r="D40">
            <v>0</v>
          </cell>
          <cell r="E40">
            <v>0</v>
          </cell>
          <cell r="F40">
            <v>0</v>
          </cell>
          <cell r="G40">
            <v>0</v>
          </cell>
          <cell r="H40">
            <v>0</v>
          </cell>
          <cell r="I40">
            <v>0</v>
          </cell>
          <cell r="J40">
            <v>0</v>
          </cell>
          <cell r="K40">
            <v>0</v>
          </cell>
          <cell r="L40">
            <v>0</v>
          </cell>
          <cell r="M40">
            <v>0</v>
          </cell>
          <cell r="N40">
            <v>0</v>
          </cell>
          <cell r="O40">
            <v>0</v>
          </cell>
          <cell r="P40">
            <v>0</v>
          </cell>
        </row>
        <row r="41">
          <cell r="D41">
            <v>0</v>
          </cell>
          <cell r="E41">
            <v>0</v>
          </cell>
          <cell r="F41">
            <v>0</v>
          </cell>
          <cell r="G41">
            <v>0</v>
          </cell>
          <cell r="H41">
            <v>0</v>
          </cell>
          <cell r="I41">
            <v>0</v>
          </cell>
          <cell r="J41">
            <v>0</v>
          </cell>
          <cell r="K41">
            <v>0</v>
          </cell>
          <cell r="L41">
            <v>0</v>
          </cell>
          <cell r="M41">
            <v>0</v>
          </cell>
          <cell r="N41">
            <v>0</v>
          </cell>
          <cell r="O41">
            <v>0</v>
          </cell>
          <cell r="P41">
            <v>0</v>
          </cell>
        </row>
        <row r="42">
          <cell r="D42">
            <v>0</v>
          </cell>
          <cell r="E42">
            <v>0</v>
          </cell>
          <cell r="F42">
            <v>0</v>
          </cell>
          <cell r="G42">
            <v>0</v>
          </cell>
          <cell r="H42">
            <v>0</v>
          </cell>
          <cell r="I42">
            <v>0</v>
          </cell>
          <cell r="J42">
            <v>0</v>
          </cell>
          <cell r="K42">
            <v>0</v>
          </cell>
          <cell r="L42">
            <v>0</v>
          </cell>
          <cell r="M42">
            <v>0</v>
          </cell>
          <cell r="N42">
            <v>0</v>
          </cell>
          <cell r="O42">
            <v>0</v>
          </cell>
          <cell r="P42">
            <v>0</v>
          </cell>
        </row>
        <row r="43">
          <cell r="D43">
            <v>0</v>
          </cell>
          <cell r="E43">
            <v>0</v>
          </cell>
          <cell r="F43">
            <v>0</v>
          </cell>
          <cell r="G43">
            <v>0</v>
          </cell>
          <cell r="H43">
            <v>0</v>
          </cell>
          <cell r="I43">
            <v>0</v>
          </cell>
          <cell r="J43">
            <v>0</v>
          </cell>
          <cell r="K43">
            <v>0</v>
          </cell>
          <cell r="L43">
            <v>0</v>
          </cell>
          <cell r="M43">
            <v>0</v>
          </cell>
          <cell r="N43">
            <v>0</v>
          </cell>
          <cell r="O43">
            <v>0</v>
          </cell>
          <cell r="P43">
            <v>0</v>
          </cell>
        </row>
        <row r="44">
          <cell r="D44">
            <v>0</v>
          </cell>
          <cell r="E44">
            <v>0</v>
          </cell>
          <cell r="F44">
            <v>0</v>
          </cell>
          <cell r="G44">
            <v>0</v>
          </cell>
          <cell r="H44">
            <v>0</v>
          </cell>
          <cell r="I44">
            <v>0</v>
          </cell>
          <cell r="J44">
            <v>0</v>
          </cell>
          <cell r="K44">
            <v>0</v>
          </cell>
          <cell r="L44">
            <v>0</v>
          </cell>
          <cell r="M44">
            <v>0</v>
          </cell>
          <cell r="N44">
            <v>0</v>
          </cell>
          <cell r="O44">
            <v>0</v>
          </cell>
          <cell r="P44">
            <v>0</v>
          </cell>
        </row>
        <row r="45">
          <cell r="D45">
            <v>0</v>
          </cell>
          <cell r="E45">
            <v>0</v>
          </cell>
          <cell r="F45">
            <v>0</v>
          </cell>
          <cell r="G45">
            <v>0</v>
          </cell>
          <cell r="H45">
            <v>0</v>
          </cell>
          <cell r="I45">
            <v>0</v>
          </cell>
          <cell r="J45">
            <v>0</v>
          </cell>
          <cell r="K45">
            <v>0</v>
          </cell>
          <cell r="L45">
            <v>0</v>
          </cell>
          <cell r="M45">
            <v>0</v>
          </cell>
          <cell r="N45">
            <v>0</v>
          </cell>
          <cell r="O45">
            <v>0</v>
          </cell>
          <cell r="P45">
            <v>0</v>
          </cell>
        </row>
        <row r="46">
          <cell r="D46">
            <v>0</v>
          </cell>
          <cell r="E46">
            <v>0</v>
          </cell>
          <cell r="F46">
            <v>0</v>
          </cell>
          <cell r="G46">
            <v>0</v>
          </cell>
          <cell r="H46">
            <v>0</v>
          </cell>
          <cell r="I46">
            <v>0</v>
          </cell>
          <cell r="J46">
            <v>0</v>
          </cell>
          <cell r="K46">
            <v>0</v>
          </cell>
          <cell r="L46">
            <v>0</v>
          </cell>
          <cell r="M46">
            <v>0</v>
          </cell>
          <cell r="N46">
            <v>0</v>
          </cell>
          <cell r="O46">
            <v>0</v>
          </cell>
          <cell r="P46">
            <v>0</v>
          </cell>
        </row>
        <row r="47">
          <cell r="D47">
            <v>0</v>
          </cell>
          <cell r="E47">
            <v>0</v>
          </cell>
          <cell r="F47">
            <v>0</v>
          </cell>
          <cell r="G47">
            <v>0</v>
          </cell>
          <cell r="H47">
            <v>0</v>
          </cell>
          <cell r="I47">
            <v>0</v>
          </cell>
          <cell r="J47">
            <v>0</v>
          </cell>
          <cell r="K47">
            <v>0</v>
          </cell>
          <cell r="L47">
            <v>0</v>
          </cell>
          <cell r="M47">
            <v>0</v>
          </cell>
          <cell r="N47">
            <v>0</v>
          </cell>
          <cell r="O47">
            <v>0</v>
          </cell>
          <cell r="P47">
            <v>0</v>
          </cell>
        </row>
        <row r="48">
          <cell r="D48">
            <v>0</v>
          </cell>
          <cell r="E48">
            <v>0</v>
          </cell>
          <cell r="F48">
            <v>0</v>
          </cell>
          <cell r="G48">
            <v>0</v>
          </cell>
          <cell r="H48">
            <v>0</v>
          </cell>
          <cell r="I48">
            <v>0</v>
          </cell>
          <cell r="J48">
            <v>0</v>
          </cell>
          <cell r="K48">
            <v>0</v>
          </cell>
          <cell r="L48">
            <v>0</v>
          </cell>
          <cell r="M48">
            <v>0</v>
          </cell>
          <cell r="N48">
            <v>0</v>
          </cell>
          <cell r="O48">
            <v>0</v>
          </cell>
          <cell r="P48">
            <v>0</v>
          </cell>
        </row>
        <row r="49">
          <cell r="D49">
            <v>0</v>
          </cell>
          <cell r="E49">
            <v>0</v>
          </cell>
          <cell r="F49">
            <v>0</v>
          </cell>
          <cell r="G49">
            <v>0</v>
          </cell>
          <cell r="H49">
            <v>0</v>
          </cell>
          <cell r="I49">
            <v>0</v>
          </cell>
          <cell r="J49">
            <v>0</v>
          </cell>
          <cell r="K49">
            <v>0</v>
          </cell>
          <cell r="L49">
            <v>0</v>
          </cell>
          <cell r="M49">
            <v>0</v>
          </cell>
          <cell r="N49">
            <v>0</v>
          </cell>
          <cell r="O49">
            <v>0</v>
          </cell>
          <cell r="P49">
            <v>0</v>
          </cell>
        </row>
        <row r="50">
          <cell r="D50">
            <v>0</v>
          </cell>
          <cell r="E50">
            <v>0</v>
          </cell>
          <cell r="F50">
            <v>0</v>
          </cell>
          <cell r="G50">
            <v>0</v>
          </cell>
          <cell r="H50">
            <v>0</v>
          </cell>
          <cell r="I50">
            <v>0</v>
          </cell>
          <cell r="J50">
            <v>0</v>
          </cell>
          <cell r="K50">
            <v>0</v>
          </cell>
          <cell r="L50">
            <v>0</v>
          </cell>
          <cell r="M50">
            <v>0</v>
          </cell>
          <cell r="N50">
            <v>0</v>
          </cell>
          <cell r="O50">
            <v>0</v>
          </cell>
          <cell r="P50">
            <v>0</v>
          </cell>
        </row>
        <row r="51">
          <cell r="D51">
            <v>0</v>
          </cell>
          <cell r="E51">
            <v>0</v>
          </cell>
          <cell r="F51">
            <v>0</v>
          </cell>
          <cell r="G51">
            <v>0</v>
          </cell>
          <cell r="H51">
            <v>0</v>
          </cell>
          <cell r="I51">
            <v>0</v>
          </cell>
          <cell r="J51">
            <v>0</v>
          </cell>
          <cell r="K51">
            <v>0</v>
          </cell>
          <cell r="L51">
            <v>0</v>
          </cell>
          <cell r="M51">
            <v>0</v>
          </cell>
          <cell r="N51">
            <v>0</v>
          </cell>
          <cell r="O51">
            <v>0</v>
          </cell>
          <cell r="P51">
            <v>0</v>
          </cell>
        </row>
        <row r="52">
          <cell r="D52">
            <v>0</v>
          </cell>
          <cell r="E52">
            <v>0</v>
          </cell>
          <cell r="F52">
            <v>0</v>
          </cell>
          <cell r="G52">
            <v>0</v>
          </cell>
          <cell r="H52">
            <v>0</v>
          </cell>
          <cell r="I52">
            <v>0</v>
          </cell>
          <cell r="J52">
            <v>0</v>
          </cell>
          <cell r="K52">
            <v>0</v>
          </cell>
          <cell r="L52">
            <v>0</v>
          </cell>
          <cell r="M52">
            <v>0</v>
          </cell>
          <cell r="N52">
            <v>0</v>
          </cell>
          <cell r="O52">
            <v>0</v>
          </cell>
          <cell r="P52">
            <v>0</v>
          </cell>
        </row>
        <row r="53">
          <cell r="D53">
            <v>0</v>
          </cell>
          <cell r="E53">
            <v>0</v>
          </cell>
          <cell r="F53">
            <v>0</v>
          </cell>
          <cell r="G53">
            <v>0</v>
          </cell>
          <cell r="H53">
            <v>0</v>
          </cell>
          <cell r="I53">
            <v>0</v>
          </cell>
          <cell r="J53">
            <v>0</v>
          </cell>
          <cell r="K53">
            <v>0</v>
          </cell>
          <cell r="L53">
            <v>0</v>
          </cell>
          <cell r="M53">
            <v>0</v>
          </cell>
          <cell r="N53">
            <v>0</v>
          </cell>
          <cell r="O53">
            <v>0</v>
          </cell>
          <cell r="P53">
            <v>0</v>
          </cell>
        </row>
        <row r="54">
          <cell r="D54">
            <v>0</v>
          </cell>
          <cell r="E54">
            <v>0</v>
          </cell>
          <cell r="F54">
            <v>0</v>
          </cell>
          <cell r="G54">
            <v>0</v>
          </cell>
          <cell r="H54">
            <v>0</v>
          </cell>
          <cell r="I54">
            <v>0</v>
          </cell>
          <cell r="J54">
            <v>0</v>
          </cell>
          <cell r="K54">
            <v>0</v>
          </cell>
          <cell r="L54">
            <v>0</v>
          </cell>
          <cell r="M54">
            <v>0</v>
          </cell>
          <cell r="N54">
            <v>0</v>
          </cell>
          <cell r="O54">
            <v>0</v>
          </cell>
          <cell r="P54">
            <v>0</v>
          </cell>
        </row>
        <row r="55">
          <cell r="D55">
            <v>0</v>
          </cell>
          <cell r="E55">
            <v>0</v>
          </cell>
          <cell r="F55">
            <v>0</v>
          </cell>
          <cell r="G55">
            <v>0</v>
          </cell>
          <cell r="H55">
            <v>0</v>
          </cell>
          <cell r="I55">
            <v>0</v>
          </cell>
          <cell r="J55">
            <v>0</v>
          </cell>
          <cell r="K55">
            <v>0</v>
          </cell>
          <cell r="L55">
            <v>0</v>
          </cell>
          <cell r="M55">
            <v>0</v>
          </cell>
          <cell r="N55">
            <v>0</v>
          </cell>
          <cell r="O55">
            <v>0</v>
          </cell>
          <cell r="P55">
            <v>0</v>
          </cell>
        </row>
        <row r="56">
          <cell r="D56">
            <v>0</v>
          </cell>
          <cell r="E56">
            <v>0</v>
          </cell>
          <cell r="F56">
            <v>0</v>
          </cell>
          <cell r="G56">
            <v>0</v>
          </cell>
          <cell r="H56">
            <v>0</v>
          </cell>
          <cell r="I56">
            <v>0</v>
          </cell>
          <cell r="J56">
            <v>0</v>
          </cell>
          <cell r="K56">
            <v>0</v>
          </cell>
          <cell r="L56">
            <v>0</v>
          </cell>
          <cell r="M56">
            <v>0</v>
          </cell>
          <cell r="N56">
            <v>0</v>
          </cell>
          <cell r="O56">
            <v>0</v>
          </cell>
          <cell r="P56">
            <v>0</v>
          </cell>
        </row>
        <row r="57">
          <cell r="D57">
            <v>0</v>
          </cell>
          <cell r="E57">
            <v>0</v>
          </cell>
          <cell r="F57">
            <v>0</v>
          </cell>
          <cell r="G57">
            <v>0</v>
          </cell>
          <cell r="H57">
            <v>0</v>
          </cell>
          <cell r="I57">
            <v>0</v>
          </cell>
          <cell r="J57">
            <v>0</v>
          </cell>
          <cell r="K57">
            <v>0</v>
          </cell>
          <cell r="L57">
            <v>0</v>
          </cell>
          <cell r="M57">
            <v>0</v>
          </cell>
          <cell r="N57">
            <v>0</v>
          </cell>
          <cell r="O57">
            <v>0</v>
          </cell>
          <cell r="P57">
            <v>0</v>
          </cell>
        </row>
        <row r="58">
          <cell r="D58">
            <v>0</v>
          </cell>
          <cell r="E58">
            <v>0</v>
          </cell>
          <cell r="F58">
            <v>0</v>
          </cell>
          <cell r="G58">
            <v>0</v>
          </cell>
          <cell r="H58">
            <v>0</v>
          </cell>
          <cell r="I58">
            <v>0</v>
          </cell>
          <cell r="J58">
            <v>0</v>
          </cell>
          <cell r="K58">
            <v>0</v>
          </cell>
          <cell r="L58">
            <v>0</v>
          </cell>
          <cell r="M58">
            <v>0</v>
          </cell>
          <cell r="N58">
            <v>0</v>
          </cell>
          <cell r="O58">
            <v>0</v>
          </cell>
          <cell r="P58">
            <v>0</v>
          </cell>
        </row>
        <row r="59">
          <cell r="D59">
            <v>0</v>
          </cell>
          <cell r="E59">
            <v>0</v>
          </cell>
          <cell r="F59">
            <v>0</v>
          </cell>
          <cell r="G59">
            <v>0</v>
          </cell>
          <cell r="H59">
            <v>0</v>
          </cell>
          <cell r="I59">
            <v>0</v>
          </cell>
          <cell r="J59">
            <v>0</v>
          </cell>
          <cell r="K59">
            <v>0</v>
          </cell>
          <cell r="L59">
            <v>0</v>
          </cell>
          <cell r="M59">
            <v>0</v>
          </cell>
          <cell r="N59">
            <v>0</v>
          </cell>
          <cell r="O59">
            <v>0</v>
          </cell>
          <cell r="P59">
            <v>0</v>
          </cell>
        </row>
        <row r="60">
          <cell r="D60">
            <v>0</v>
          </cell>
          <cell r="E60">
            <v>0</v>
          </cell>
          <cell r="F60">
            <v>0</v>
          </cell>
          <cell r="G60">
            <v>0</v>
          </cell>
          <cell r="H60">
            <v>0</v>
          </cell>
          <cell r="I60">
            <v>0</v>
          </cell>
          <cell r="J60">
            <v>0</v>
          </cell>
          <cell r="K60">
            <v>0</v>
          </cell>
          <cell r="L60">
            <v>0</v>
          </cell>
          <cell r="M60">
            <v>0</v>
          </cell>
          <cell r="N60">
            <v>0</v>
          </cell>
          <cell r="O60">
            <v>0</v>
          </cell>
          <cell r="P60">
            <v>0</v>
          </cell>
        </row>
        <row r="61">
          <cell r="D61">
            <v>0</v>
          </cell>
          <cell r="E61">
            <v>0</v>
          </cell>
          <cell r="F61">
            <v>0</v>
          </cell>
          <cell r="G61">
            <v>0</v>
          </cell>
          <cell r="H61">
            <v>0</v>
          </cell>
          <cell r="I61">
            <v>0</v>
          </cell>
          <cell r="J61">
            <v>0</v>
          </cell>
          <cell r="K61">
            <v>0</v>
          </cell>
          <cell r="L61">
            <v>0</v>
          </cell>
          <cell r="M61">
            <v>0</v>
          </cell>
          <cell r="N61">
            <v>0</v>
          </cell>
          <cell r="O61">
            <v>0</v>
          </cell>
          <cell r="P61">
            <v>0</v>
          </cell>
        </row>
        <row r="62">
          <cell r="D62">
            <v>0</v>
          </cell>
          <cell r="E62">
            <v>0</v>
          </cell>
          <cell r="F62">
            <v>0</v>
          </cell>
          <cell r="G62">
            <v>0</v>
          </cell>
          <cell r="H62">
            <v>0</v>
          </cell>
          <cell r="I62">
            <v>0</v>
          </cell>
          <cell r="J62">
            <v>0</v>
          </cell>
          <cell r="K62">
            <v>0</v>
          </cell>
          <cell r="L62">
            <v>0</v>
          </cell>
          <cell r="M62">
            <v>0</v>
          </cell>
          <cell r="N62">
            <v>0</v>
          </cell>
          <cell r="O62">
            <v>0</v>
          </cell>
          <cell r="P62">
            <v>0</v>
          </cell>
        </row>
        <row r="63">
          <cell r="D63">
            <v>0</v>
          </cell>
          <cell r="E63">
            <v>0</v>
          </cell>
          <cell r="F63">
            <v>0</v>
          </cell>
          <cell r="G63">
            <v>0</v>
          </cell>
          <cell r="H63">
            <v>0</v>
          </cell>
          <cell r="I63">
            <v>0</v>
          </cell>
          <cell r="J63">
            <v>0</v>
          </cell>
          <cell r="K63">
            <v>0</v>
          </cell>
          <cell r="L63">
            <v>0</v>
          </cell>
          <cell r="M63">
            <v>0</v>
          </cell>
          <cell r="N63">
            <v>0</v>
          </cell>
          <cell r="O63">
            <v>0</v>
          </cell>
          <cell r="P63">
            <v>0</v>
          </cell>
        </row>
        <row r="64">
          <cell r="D64">
            <v>0</v>
          </cell>
          <cell r="E64">
            <v>0</v>
          </cell>
          <cell r="F64">
            <v>0</v>
          </cell>
          <cell r="G64">
            <v>0</v>
          </cell>
          <cell r="H64">
            <v>0</v>
          </cell>
          <cell r="I64">
            <v>0</v>
          </cell>
          <cell r="J64">
            <v>0</v>
          </cell>
          <cell r="K64">
            <v>0</v>
          </cell>
          <cell r="L64">
            <v>0</v>
          </cell>
          <cell r="M64">
            <v>0</v>
          </cell>
          <cell r="N64">
            <v>0</v>
          </cell>
          <cell r="O64">
            <v>0</v>
          </cell>
          <cell r="P64">
            <v>0</v>
          </cell>
        </row>
        <row r="65">
          <cell r="D65">
            <v>0</v>
          </cell>
          <cell r="E65">
            <v>0</v>
          </cell>
          <cell r="F65">
            <v>0</v>
          </cell>
          <cell r="G65">
            <v>0</v>
          </cell>
          <cell r="H65">
            <v>0</v>
          </cell>
          <cell r="I65">
            <v>0</v>
          </cell>
          <cell r="J65">
            <v>0</v>
          </cell>
          <cell r="K65">
            <v>0</v>
          </cell>
          <cell r="L65">
            <v>0</v>
          </cell>
          <cell r="M65">
            <v>0</v>
          </cell>
          <cell r="N65">
            <v>0</v>
          </cell>
          <cell r="O65">
            <v>0</v>
          </cell>
          <cell r="P65">
            <v>0</v>
          </cell>
        </row>
        <row r="66">
          <cell r="D66">
            <v>0</v>
          </cell>
          <cell r="E66">
            <v>0</v>
          </cell>
          <cell r="F66">
            <v>0</v>
          </cell>
          <cell r="G66">
            <v>0</v>
          </cell>
          <cell r="H66">
            <v>0</v>
          </cell>
          <cell r="I66">
            <v>0</v>
          </cell>
          <cell r="J66">
            <v>0</v>
          </cell>
          <cell r="K66">
            <v>0</v>
          </cell>
          <cell r="L66">
            <v>0</v>
          </cell>
          <cell r="M66">
            <v>0</v>
          </cell>
          <cell r="N66">
            <v>0</v>
          </cell>
          <cell r="O66">
            <v>0</v>
          </cell>
          <cell r="P66">
            <v>0</v>
          </cell>
        </row>
        <row r="67">
          <cell r="D67">
            <v>0</v>
          </cell>
          <cell r="E67">
            <v>0</v>
          </cell>
          <cell r="F67">
            <v>0</v>
          </cell>
          <cell r="G67">
            <v>0</v>
          </cell>
          <cell r="H67">
            <v>0</v>
          </cell>
          <cell r="I67">
            <v>0</v>
          </cell>
          <cell r="J67">
            <v>0</v>
          </cell>
          <cell r="K67">
            <v>0</v>
          </cell>
          <cell r="L67">
            <v>0</v>
          </cell>
          <cell r="M67">
            <v>0</v>
          </cell>
          <cell r="N67">
            <v>0</v>
          </cell>
          <cell r="O67">
            <v>0</v>
          </cell>
          <cell r="P67">
            <v>0</v>
          </cell>
        </row>
        <row r="68">
          <cell r="D68">
            <v>0</v>
          </cell>
          <cell r="E68">
            <v>0</v>
          </cell>
          <cell r="F68">
            <v>0</v>
          </cell>
          <cell r="G68">
            <v>0</v>
          </cell>
          <cell r="H68">
            <v>0</v>
          </cell>
          <cell r="I68">
            <v>0</v>
          </cell>
          <cell r="J68">
            <v>0</v>
          </cell>
          <cell r="K68">
            <v>0</v>
          </cell>
          <cell r="L68">
            <v>0</v>
          </cell>
          <cell r="M68">
            <v>0</v>
          </cell>
          <cell r="N68">
            <v>0</v>
          </cell>
          <cell r="O68">
            <v>0</v>
          </cell>
          <cell r="P68">
            <v>0</v>
          </cell>
        </row>
        <row r="69">
          <cell r="D69">
            <v>0</v>
          </cell>
          <cell r="E69">
            <v>0</v>
          </cell>
          <cell r="F69">
            <v>0</v>
          </cell>
          <cell r="G69">
            <v>0</v>
          </cell>
          <cell r="H69">
            <v>0</v>
          </cell>
          <cell r="I69">
            <v>0</v>
          </cell>
          <cell r="J69">
            <v>0</v>
          </cell>
          <cell r="K69">
            <v>0</v>
          </cell>
          <cell r="L69">
            <v>0</v>
          </cell>
          <cell r="M69">
            <v>0</v>
          </cell>
          <cell r="N69">
            <v>0</v>
          </cell>
          <cell r="O69">
            <v>0</v>
          </cell>
          <cell r="P69">
            <v>0</v>
          </cell>
        </row>
        <row r="70">
          <cell r="D70">
            <v>0</v>
          </cell>
          <cell r="E70">
            <v>0</v>
          </cell>
          <cell r="F70">
            <v>0</v>
          </cell>
          <cell r="G70">
            <v>0</v>
          </cell>
          <cell r="H70">
            <v>0</v>
          </cell>
          <cell r="I70">
            <v>0</v>
          </cell>
          <cell r="J70">
            <v>0</v>
          </cell>
          <cell r="K70">
            <v>0</v>
          </cell>
          <cell r="L70">
            <v>0</v>
          </cell>
          <cell r="M70">
            <v>0</v>
          </cell>
          <cell r="N70">
            <v>0</v>
          </cell>
          <cell r="O70">
            <v>0</v>
          </cell>
          <cell r="P70">
            <v>0</v>
          </cell>
        </row>
        <row r="71">
          <cell r="D71">
            <v>0</v>
          </cell>
          <cell r="E71">
            <v>0</v>
          </cell>
          <cell r="F71">
            <v>0</v>
          </cell>
          <cell r="G71">
            <v>0</v>
          </cell>
          <cell r="H71">
            <v>0</v>
          </cell>
          <cell r="I71">
            <v>0</v>
          </cell>
          <cell r="J71">
            <v>0</v>
          </cell>
          <cell r="K71">
            <v>0</v>
          </cell>
          <cell r="L71">
            <v>0</v>
          </cell>
          <cell r="M71">
            <v>0</v>
          </cell>
          <cell r="N71">
            <v>0</v>
          </cell>
          <cell r="O71">
            <v>0</v>
          </cell>
          <cell r="P71">
            <v>0</v>
          </cell>
        </row>
        <row r="72">
          <cell r="D72">
            <v>0</v>
          </cell>
          <cell r="E72">
            <v>0</v>
          </cell>
          <cell r="F72">
            <v>0</v>
          </cell>
          <cell r="G72">
            <v>0</v>
          </cell>
          <cell r="H72">
            <v>0</v>
          </cell>
          <cell r="I72">
            <v>0</v>
          </cell>
          <cell r="J72">
            <v>0</v>
          </cell>
          <cell r="K72">
            <v>0</v>
          </cell>
          <cell r="L72">
            <v>0</v>
          </cell>
          <cell r="M72">
            <v>0</v>
          </cell>
          <cell r="N72">
            <v>0</v>
          </cell>
          <cell r="O72">
            <v>0</v>
          </cell>
          <cell r="P72">
            <v>0</v>
          </cell>
        </row>
        <row r="73">
          <cell r="D73">
            <v>0</v>
          </cell>
          <cell r="E73">
            <v>0</v>
          </cell>
          <cell r="F73">
            <v>0</v>
          </cell>
          <cell r="G73">
            <v>0</v>
          </cell>
          <cell r="H73">
            <v>0</v>
          </cell>
          <cell r="I73">
            <v>0</v>
          </cell>
          <cell r="J73">
            <v>0</v>
          </cell>
          <cell r="K73">
            <v>0</v>
          </cell>
          <cell r="L73">
            <v>0</v>
          </cell>
          <cell r="M73">
            <v>0</v>
          </cell>
          <cell r="N73">
            <v>0</v>
          </cell>
          <cell r="O73">
            <v>0</v>
          </cell>
          <cell r="P73">
            <v>0</v>
          </cell>
        </row>
        <row r="74">
          <cell r="D74">
            <v>0</v>
          </cell>
          <cell r="E74">
            <v>0</v>
          </cell>
          <cell r="F74">
            <v>0</v>
          </cell>
          <cell r="G74">
            <v>0</v>
          </cell>
          <cell r="H74">
            <v>0</v>
          </cell>
          <cell r="I74">
            <v>0</v>
          </cell>
          <cell r="J74">
            <v>0</v>
          </cell>
          <cell r="K74">
            <v>0</v>
          </cell>
          <cell r="L74">
            <v>0</v>
          </cell>
          <cell r="M74">
            <v>0</v>
          </cell>
          <cell r="N74">
            <v>0</v>
          </cell>
          <cell r="O74">
            <v>0</v>
          </cell>
          <cell r="P74">
            <v>0</v>
          </cell>
        </row>
        <row r="75">
          <cell r="D75">
            <v>0</v>
          </cell>
          <cell r="E75">
            <v>0</v>
          </cell>
          <cell r="F75">
            <v>0</v>
          </cell>
          <cell r="G75">
            <v>0</v>
          </cell>
          <cell r="H75">
            <v>0</v>
          </cell>
          <cell r="I75">
            <v>0</v>
          </cell>
          <cell r="J75">
            <v>0</v>
          </cell>
          <cell r="K75">
            <v>0</v>
          </cell>
          <cell r="L75">
            <v>0</v>
          </cell>
          <cell r="M75">
            <v>0</v>
          </cell>
          <cell r="N75">
            <v>0</v>
          </cell>
          <cell r="O75">
            <v>0</v>
          </cell>
          <cell r="P75">
            <v>0</v>
          </cell>
        </row>
        <row r="76">
          <cell r="D76">
            <v>0</v>
          </cell>
          <cell r="E76">
            <v>0</v>
          </cell>
          <cell r="F76">
            <v>0</v>
          </cell>
          <cell r="G76">
            <v>0</v>
          </cell>
          <cell r="H76">
            <v>0</v>
          </cell>
          <cell r="I76">
            <v>0</v>
          </cell>
          <cell r="J76">
            <v>0</v>
          </cell>
          <cell r="K76">
            <v>0</v>
          </cell>
          <cell r="L76">
            <v>0</v>
          </cell>
          <cell r="M76">
            <v>0</v>
          </cell>
          <cell r="N76">
            <v>0</v>
          </cell>
          <cell r="O76">
            <v>0</v>
          </cell>
          <cell r="P76">
            <v>0</v>
          </cell>
        </row>
        <row r="77">
          <cell r="D77">
            <v>0</v>
          </cell>
          <cell r="E77">
            <v>0</v>
          </cell>
          <cell r="F77">
            <v>0</v>
          </cell>
          <cell r="G77">
            <v>0</v>
          </cell>
          <cell r="H77">
            <v>0</v>
          </cell>
          <cell r="I77">
            <v>0</v>
          </cell>
          <cell r="J77">
            <v>0</v>
          </cell>
          <cell r="K77">
            <v>0</v>
          </cell>
          <cell r="L77">
            <v>0</v>
          </cell>
          <cell r="M77">
            <v>0</v>
          </cell>
          <cell r="N77">
            <v>0</v>
          </cell>
          <cell r="O77">
            <v>0</v>
          </cell>
          <cell r="P77">
            <v>0</v>
          </cell>
        </row>
        <row r="78">
          <cell r="D78">
            <v>0</v>
          </cell>
          <cell r="E78">
            <v>0</v>
          </cell>
          <cell r="F78">
            <v>0</v>
          </cell>
          <cell r="G78">
            <v>0</v>
          </cell>
          <cell r="H78">
            <v>0</v>
          </cell>
          <cell r="I78">
            <v>0</v>
          </cell>
          <cell r="J78">
            <v>0</v>
          </cell>
          <cell r="K78">
            <v>0</v>
          </cell>
          <cell r="L78">
            <v>0</v>
          </cell>
          <cell r="M78">
            <v>0</v>
          </cell>
          <cell r="N78">
            <v>0</v>
          </cell>
          <cell r="O78">
            <v>0</v>
          </cell>
          <cell r="P78">
            <v>0</v>
          </cell>
        </row>
        <row r="79">
          <cell r="D79">
            <v>0</v>
          </cell>
          <cell r="E79">
            <v>0</v>
          </cell>
          <cell r="F79">
            <v>0</v>
          </cell>
          <cell r="G79">
            <v>0</v>
          </cell>
          <cell r="H79">
            <v>0</v>
          </cell>
          <cell r="I79">
            <v>0</v>
          </cell>
          <cell r="J79">
            <v>0</v>
          </cell>
          <cell r="K79">
            <v>0</v>
          </cell>
          <cell r="L79">
            <v>0</v>
          </cell>
          <cell r="M79">
            <v>0</v>
          </cell>
          <cell r="N79">
            <v>0</v>
          </cell>
          <cell r="O79">
            <v>0</v>
          </cell>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D81">
            <v>0</v>
          </cell>
          <cell r="E81">
            <v>0</v>
          </cell>
          <cell r="F81">
            <v>0</v>
          </cell>
          <cell r="G81">
            <v>0</v>
          </cell>
          <cell r="H81">
            <v>0</v>
          </cell>
          <cell r="I81">
            <v>0</v>
          </cell>
          <cell r="J81">
            <v>0</v>
          </cell>
          <cell r="K81">
            <v>0</v>
          </cell>
          <cell r="L81">
            <v>0</v>
          </cell>
          <cell r="M81">
            <v>0</v>
          </cell>
          <cell r="N81">
            <v>0</v>
          </cell>
          <cell r="O81">
            <v>0</v>
          </cell>
          <cell r="P81">
            <v>0</v>
          </cell>
        </row>
        <row r="82">
          <cell r="D82">
            <v>0</v>
          </cell>
          <cell r="E82">
            <v>0</v>
          </cell>
          <cell r="F82">
            <v>0</v>
          </cell>
          <cell r="G82">
            <v>0</v>
          </cell>
          <cell r="H82">
            <v>0</v>
          </cell>
          <cell r="I82">
            <v>0</v>
          </cell>
          <cell r="J82">
            <v>0</v>
          </cell>
          <cell r="K82">
            <v>0</v>
          </cell>
          <cell r="L82">
            <v>0</v>
          </cell>
          <cell r="M82">
            <v>0</v>
          </cell>
          <cell r="N82">
            <v>0</v>
          </cell>
          <cell r="O82">
            <v>0</v>
          </cell>
          <cell r="P82">
            <v>0</v>
          </cell>
        </row>
        <row r="83">
          <cell r="D83">
            <v>0</v>
          </cell>
          <cell r="E83">
            <v>0</v>
          </cell>
          <cell r="F83">
            <v>0</v>
          </cell>
          <cell r="G83">
            <v>0</v>
          </cell>
          <cell r="H83">
            <v>0</v>
          </cell>
          <cell r="I83">
            <v>0</v>
          </cell>
          <cell r="J83">
            <v>0</v>
          </cell>
          <cell r="K83">
            <v>0</v>
          </cell>
          <cell r="L83">
            <v>0</v>
          </cell>
          <cell r="M83">
            <v>0</v>
          </cell>
          <cell r="N83">
            <v>0</v>
          </cell>
          <cell r="O83">
            <v>0</v>
          </cell>
          <cell r="P83">
            <v>0</v>
          </cell>
        </row>
        <row r="84">
          <cell r="D84">
            <v>0</v>
          </cell>
          <cell r="E84">
            <v>0</v>
          </cell>
          <cell r="F84">
            <v>0</v>
          </cell>
          <cell r="G84">
            <v>0</v>
          </cell>
          <cell r="H84">
            <v>0</v>
          </cell>
          <cell r="I84">
            <v>0</v>
          </cell>
          <cell r="J84">
            <v>0</v>
          </cell>
          <cell r="K84">
            <v>0</v>
          </cell>
          <cell r="L84">
            <v>0</v>
          </cell>
          <cell r="M84">
            <v>0</v>
          </cell>
          <cell r="N84">
            <v>0</v>
          </cell>
          <cell r="O84">
            <v>0</v>
          </cell>
          <cell r="P84">
            <v>0</v>
          </cell>
        </row>
        <row r="85">
          <cell r="D85">
            <v>0</v>
          </cell>
          <cell r="E85">
            <v>0</v>
          </cell>
          <cell r="F85">
            <v>0</v>
          </cell>
          <cell r="G85">
            <v>0</v>
          </cell>
          <cell r="H85">
            <v>0</v>
          </cell>
          <cell r="I85">
            <v>0</v>
          </cell>
          <cell r="J85">
            <v>0</v>
          </cell>
          <cell r="K85">
            <v>0</v>
          </cell>
          <cell r="L85">
            <v>0</v>
          </cell>
          <cell r="M85">
            <v>0</v>
          </cell>
          <cell r="N85">
            <v>0</v>
          </cell>
          <cell r="O85">
            <v>0</v>
          </cell>
          <cell r="P85">
            <v>0</v>
          </cell>
        </row>
        <row r="86">
          <cell r="D86">
            <v>0</v>
          </cell>
          <cell r="E86">
            <v>0</v>
          </cell>
          <cell r="F86">
            <v>0</v>
          </cell>
          <cell r="G86">
            <v>0</v>
          </cell>
          <cell r="H86">
            <v>0</v>
          </cell>
          <cell r="I86">
            <v>0</v>
          </cell>
          <cell r="J86">
            <v>0</v>
          </cell>
          <cell r="K86">
            <v>0</v>
          </cell>
          <cell r="L86">
            <v>0</v>
          </cell>
          <cell r="M86">
            <v>0</v>
          </cell>
          <cell r="N86">
            <v>0</v>
          </cell>
          <cell r="O86">
            <v>0</v>
          </cell>
          <cell r="P86">
            <v>0</v>
          </cell>
        </row>
        <row r="88">
          <cell r="D88">
            <v>0</v>
          </cell>
          <cell r="E88">
            <v>0</v>
          </cell>
          <cell r="F88">
            <v>0</v>
          </cell>
          <cell r="G88">
            <v>0</v>
          </cell>
          <cell r="H88">
            <v>0</v>
          </cell>
          <cell r="I88">
            <v>0</v>
          </cell>
          <cell r="J88">
            <v>0</v>
          </cell>
          <cell r="K88">
            <v>0</v>
          </cell>
          <cell r="L88">
            <v>0</v>
          </cell>
          <cell r="M88">
            <v>0</v>
          </cell>
          <cell r="N88">
            <v>0</v>
          </cell>
          <cell r="O88">
            <v>0</v>
          </cell>
          <cell r="P88">
            <v>0</v>
          </cell>
        </row>
        <row r="92">
          <cell r="D92">
            <v>0</v>
          </cell>
          <cell r="E92">
            <v>0</v>
          </cell>
          <cell r="F92">
            <v>0</v>
          </cell>
          <cell r="G92">
            <v>0</v>
          </cell>
          <cell r="H92">
            <v>0</v>
          </cell>
          <cell r="I92">
            <v>0</v>
          </cell>
          <cell r="J92">
            <v>0</v>
          </cell>
          <cell r="K92">
            <v>0</v>
          </cell>
          <cell r="L92">
            <v>0</v>
          </cell>
          <cell r="M92">
            <v>0</v>
          </cell>
          <cell r="N92">
            <v>0</v>
          </cell>
          <cell r="O92">
            <v>0</v>
          </cell>
          <cell r="P92">
            <v>0</v>
          </cell>
        </row>
        <row r="93">
          <cell r="D93">
            <v>0</v>
          </cell>
          <cell r="E93">
            <v>0</v>
          </cell>
          <cell r="F93">
            <v>0</v>
          </cell>
          <cell r="G93">
            <v>0</v>
          </cell>
          <cell r="H93">
            <v>0</v>
          </cell>
          <cell r="I93">
            <v>0</v>
          </cell>
          <cell r="J93">
            <v>0</v>
          </cell>
          <cell r="K93">
            <v>0</v>
          </cell>
          <cell r="L93">
            <v>0</v>
          </cell>
          <cell r="M93">
            <v>0</v>
          </cell>
          <cell r="N93">
            <v>0</v>
          </cell>
          <cell r="O93">
            <v>0</v>
          </cell>
          <cell r="P93">
            <v>0</v>
          </cell>
        </row>
        <row r="94">
          <cell r="D94">
            <v>0</v>
          </cell>
          <cell r="E94">
            <v>0</v>
          </cell>
          <cell r="F94">
            <v>0</v>
          </cell>
          <cell r="G94">
            <v>0</v>
          </cell>
          <cell r="H94">
            <v>0</v>
          </cell>
          <cell r="I94">
            <v>0</v>
          </cell>
          <cell r="J94">
            <v>0</v>
          </cell>
          <cell r="K94">
            <v>0</v>
          </cell>
          <cell r="L94">
            <v>0</v>
          </cell>
          <cell r="M94">
            <v>0</v>
          </cell>
          <cell r="N94">
            <v>0</v>
          </cell>
          <cell r="O94">
            <v>0</v>
          </cell>
          <cell r="P94">
            <v>0</v>
          </cell>
        </row>
        <row r="95">
          <cell r="D95">
            <v>0</v>
          </cell>
          <cell r="E95">
            <v>0</v>
          </cell>
          <cell r="F95">
            <v>0</v>
          </cell>
          <cell r="G95">
            <v>0</v>
          </cell>
          <cell r="H95">
            <v>0</v>
          </cell>
          <cell r="I95">
            <v>0</v>
          </cell>
          <cell r="J95">
            <v>0</v>
          </cell>
          <cell r="K95">
            <v>0</v>
          </cell>
          <cell r="L95">
            <v>0</v>
          </cell>
          <cell r="M95">
            <v>0</v>
          </cell>
          <cell r="N95">
            <v>0</v>
          </cell>
          <cell r="O95">
            <v>0</v>
          </cell>
          <cell r="P95">
            <v>0</v>
          </cell>
        </row>
        <row r="96">
          <cell r="D96">
            <v>0</v>
          </cell>
          <cell r="E96">
            <v>0</v>
          </cell>
          <cell r="F96">
            <v>0</v>
          </cell>
          <cell r="G96">
            <v>0</v>
          </cell>
          <cell r="H96">
            <v>0</v>
          </cell>
          <cell r="I96">
            <v>0</v>
          </cell>
          <cell r="J96">
            <v>0</v>
          </cell>
          <cell r="K96">
            <v>0</v>
          </cell>
          <cell r="L96">
            <v>0</v>
          </cell>
          <cell r="M96">
            <v>0</v>
          </cell>
          <cell r="N96">
            <v>0</v>
          </cell>
          <cell r="O96">
            <v>0</v>
          </cell>
          <cell r="P96">
            <v>0</v>
          </cell>
        </row>
        <row r="97">
          <cell r="D97">
            <v>0</v>
          </cell>
          <cell r="E97">
            <v>0</v>
          </cell>
          <cell r="F97">
            <v>0</v>
          </cell>
          <cell r="G97">
            <v>0</v>
          </cell>
          <cell r="H97">
            <v>0</v>
          </cell>
          <cell r="I97">
            <v>0</v>
          </cell>
          <cell r="J97">
            <v>0</v>
          </cell>
          <cell r="K97">
            <v>0</v>
          </cell>
          <cell r="L97">
            <v>0</v>
          </cell>
          <cell r="M97">
            <v>0</v>
          </cell>
          <cell r="N97">
            <v>0</v>
          </cell>
          <cell r="O97">
            <v>0</v>
          </cell>
          <cell r="P97">
            <v>0</v>
          </cell>
        </row>
        <row r="98">
          <cell r="D98">
            <v>0</v>
          </cell>
          <cell r="E98">
            <v>0</v>
          </cell>
          <cell r="F98">
            <v>0</v>
          </cell>
          <cell r="G98">
            <v>0</v>
          </cell>
          <cell r="H98">
            <v>0</v>
          </cell>
          <cell r="I98">
            <v>0</v>
          </cell>
          <cell r="J98">
            <v>0</v>
          </cell>
          <cell r="K98">
            <v>0</v>
          </cell>
          <cell r="L98">
            <v>0</v>
          </cell>
          <cell r="M98">
            <v>0</v>
          </cell>
          <cell r="N98">
            <v>0</v>
          </cell>
          <cell r="O98">
            <v>0</v>
          </cell>
          <cell r="P98">
            <v>0</v>
          </cell>
        </row>
        <row r="99">
          <cell r="D99">
            <v>0</v>
          </cell>
          <cell r="E99">
            <v>0</v>
          </cell>
          <cell r="F99">
            <v>0</v>
          </cell>
          <cell r="G99">
            <v>0</v>
          </cell>
          <cell r="H99">
            <v>0</v>
          </cell>
          <cell r="I99">
            <v>0</v>
          </cell>
          <cell r="J99">
            <v>0</v>
          </cell>
          <cell r="K99">
            <v>0</v>
          </cell>
          <cell r="L99">
            <v>0</v>
          </cell>
          <cell r="M99">
            <v>0</v>
          </cell>
          <cell r="N99">
            <v>0</v>
          </cell>
          <cell r="O99">
            <v>0</v>
          </cell>
          <cell r="P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row>
        <row r="102">
          <cell r="D102">
            <v>0</v>
          </cell>
          <cell r="E102">
            <v>0</v>
          </cell>
          <cell r="F102">
            <v>0</v>
          </cell>
          <cell r="G102">
            <v>0</v>
          </cell>
          <cell r="H102">
            <v>0</v>
          </cell>
          <cell r="I102">
            <v>0</v>
          </cell>
          <cell r="J102">
            <v>0</v>
          </cell>
          <cell r="K102">
            <v>0</v>
          </cell>
          <cell r="L102">
            <v>0</v>
          </cell>
          <cell r="M102">
            <v>0</v>
          </cell>
          <cell r="N102">
            <v>0</v>
          </cell>
          <cell r="O102">
            <v>0</v>
          </cell>
          <cell r="P102">
            <v>0</v>
          </cell>
        </row>
      </sheetData>
      <sheetData sheetId="3">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56">
          <cell r="F56">
            <v>0</v>
          </cell>
        </row>
        <row r="58">
          <cell r="F58" t="str">
            <v/>
          </cell>
        </row>
        <row r="59">
          <cell r="F59" t="str">
            <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sheetData>
      <sheetData sheetId="4"/>
      <sheetData sheetId="5"/>
      <sheetData sheetId="6"/>
      <sheetData sheetId="7">
        <row r="3">
          <cell r="A3" t="str">
            <v>INITIAL</v>
          </cell>
          <cell r="B3" t="str">
            <v>INITIAL</v>
          </cell>
        </row>
        <row r="7">
          <cell r="A7" t="str">
            <v>INITIAL</v>
          </cell>
          <cell r="B7">
            <v>1</v>
          </cell>
        </row>
        <row r="8">
          <cell r="A8" t="str">
            <v>January</v>
          </cell>
          <cell r="B8">
            <v>2</v>
          </cell>
        </row>
        <row r="9">
          <cell r="A9" t="str">
            <v>February</v>
          </cell>
          <cell r="B9">
            <v>3</v>
          </cell>
        </row>
        <row r="10">
          <cell r="A10" t="str">
            <v>March</v>
          </cell>
          <cell r="B10">
            <v>4</v>
          </cell>
        </row>
        <row r="11">
          <cell r="A11" t="str">
            <v>April</v>
          </cell>
          <cell r="B11">
            <v>5</v>
          </cell>
        </row>
        <row r="12">
          <cell r="A12" t="str">
            <v>May</v>
          </cell>
          <cell r="B12">
            <v>6</v>
          </cell>
        </row>
        <row r="13">
          <cell r="A13" t="str">
            <v>June</v>
          </cell>
          <cell r="B13">
            <v>7</v>
          </cell>
        </row>
        <row r="14">
          <cell r="A14" t="str">
            <v>July</v>
          </cell>
          <cell r="B14">
            <v>8</v>
          </cell>
        </row>
        <row r="15">
          <cell r="A15" t="str">
            <v>August</v>
          </cell>
          <cell r="B15">
            <v>9</v>
          </cell>
        </row>
        <row r="16">
          <cell r="A16" t="str">
            <v>September</v>
          </cell>
          <cell r="B16">
            <v>10</v>
          </cell>
        </row>
        <row r="17">
          <cell r="A17" t="str">
            <v>October</v>
          </cell>
          <cell r="B17">
            <v>11</v>
          </cell>
        </row>
        <row r="18">
          <cell r="A18" t="str">
            <v>November</v>
          </cell>
          <cell r="B18">
            <v>12</v>
          </cell>
        </row>
        <row r="19">
          <cell r="A19" t="str">
            <v>December</v>
          </cell>
          <cell r="B19">
            <v>13</v>
          </cell>
        </row>
        <row r="21">
          <cell r="B21">
            <v>1</v>
          </cell>
        </row>
        <row r="22">
          <cell r="B22">
            <v>1</v>
          </cell>
        </row>
        <row r="27">
          <cell r="D27">
            <v>0</v>
          </cell>
          <cell r="F27">
            <v>0</v>
          </cell>
          <cell r="H27">
            <v>0</v>
          </cell>
        </row>
        <row r="28">
          <cell r="D28">
            <v>1</v>
          </cell>
          <cell r="E28" t="str">
            <v>Achat</v>
          </cell>
          <cell r="F28">
            <v>1</v>
          </cell>
          <cell r="G28" t="str">
            <v>2 x 4</v>
          </cell>
          <cell r="H28">
            <v>1</v>
          </cell>
          <cell r="I28" t="str">
            <v>Chef de mission</v>
          </cell>
        </row>
        <row r="29">
          <cell r="D29">
            <v>2</v>
          </cell>
          <cell r="E29" t="str">
            <v>Location</v>
          </cell>
          <cell r="F29">
            <v>2</v>
          </cell>
          <cell r="G29" t="str">
            <v>4 x 4</v>
          </cell>
          <cell r="H29">
            <v>2</v>
          </cell>
          <cell r="I29" t="str">
            <v>Coordo med</v>
          </cell>
        </row>
        <row r="30">
          <cell r="D30">
            <v>3</v>
          </cell>
          <cell r="F30">
            <v>3</v>
          </cell>
          <cell r="G30" t="str">
            <v>2 roues</v>
          </cell>
          <cell r="H30">
            <v>3</v>
          </cell>
          <cell r="I30" t="str">
            <v>Administrateur</v>
          </cell>
        </row>
        <row r="31">
          <cell r="F31">
            <v>4</v>
          </cell>
          <cell r="G31" t="str">
            <v>Camion</v>
          </cell>
          <cell r="H31">
            <v>4</v>
          </cell>
          <cell r="I31" t="str">
            <v>RTL</v>
          </cell>
        </row>
        <row r="32">
          <cell r="F32">
            <v>5</v>
          </cell>
          <cell r="G32" t="str">
            <v>Avion</v>
          </cell>
          <cell r="H32">
            <v>5</v>
          </cell>
          <cell r="I32" t="str">
            <v>Autre Sup. tech.</v>
          </cell>
        </row>
        <row r="33">
          <cell r="F33">
            <v>6</v>
          </cell>
          <cell r="G33" t="str">
            <v>Bateau</v>
          </cell>
          <cell r="H33">
            <v>6</v>
          </cell>
          <cell r="I33" t="str">
            <v>Resp terrain</v>
          </cell>
        </row>
        <row r="34">
          <cell r="F34">
            <v>7</v>
          </cell>
          <cell r="G34" t="str">
            <v>Autre</v>
          </cell>
          <cell r="H34">
            <v>7</v>
          </cell>
          <cell r="I34" t="str">
            <v>Médecin</v>
          </cell>
        </row>
        <row r="35">
          <cell r="F35">
            <v>8</v>
          </cell>
          <cell r="H35">
            <v>8</v>
          </cell>
          <cell r="I35" t="str">
            <v>Infirmière</v>
          </cell>
        </row>
        <row r="36">
          <cell r="H36">
            <v>9</v>
          </cell>
          <cell r="I36" t="str">
            <v>Chirurgien</v>
          </cell>
        </row>
        <row r="37">
          <cell r="H37">
            <v>10</v>
          </cell>
          <cell r="I37" t="str">
            <v>Laborantin</v>
          </cell>
        </row>
        <row r="38">
          <cell r="H38">
            <v>11</v>
          </cell>
          <cell r="I38" t="str">
            <v>Log / Log-admi</v>
          </cell>
        </row>
        <row r="39">
          <cell r="H39">
            <v>12</v>
          </cell>
          <cell r="I39" t="str">
            <v>Santé autre</v>
          </cell>
        </row>
        <row r="40">
          <cell r="H40">
            <v>13</v>
          </cell>
          <cell r="I40" t="str">
            <v>Autre non med.</v>
          </cell>
        </row>
        <row r="41">
          <cell r="H41">
            <v>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A1" t="str">
            <v>South Asia Floods</v>
          </cell>
          <cell r="B1" t="str">
            <v>Upper Midwest</v>
          </cell>
        </row>
        <row r="2">
          <cell r="A2" t="str">
            <v>Peru Earthquake</v>
          </cell>
          <cell r="B2" t="str">
            <v>South Central</v>
          </cell>
        </row>
        <row r="3">
          <cell r="A3" t="str">
            <v>Both - S.A. Floods &amp; Peru</v>
          </cell>
          <cell r="B3" t="str">
            <v>Great Lakes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6"/>
  <sheetViews>
    <sheetView showGridLines="0" tabSelected="1" topLeftCell="A4" zoomScale="80" zoomScaleNormal="80" zoomScalePageLayoutView="74" workbookViewId="0">
      <selection activeCell="F12" sqref="F12"/>
    </sheetView>
  </sheetViews>
  <sheetFormatPr defaultColWidth="8.85546875" defaultRowHeight="15"/>
  <cols>
    <col min="1" max="1" width="32.28515625" style="2" customWidth="1"/>
    <col min="2" max="2" width="21.7109375" style="2" customWidth="1"/>
    <col min="3" max="3" width="24.7109375" style="2" customWidth="1"/>
    <col min="4" max="4" width="19.7109375" style="2" customWidth="1"/>
    <col min="5" max="5" width="16.7109375" style="2" customWidth="1"/>
    <col min="6" max="9" width="19.7109375" style="2" customWidth="1"/>
    <col min="10" max="10" width="30.85546875" style="2" customWidth="1"/>
    <col min="11" max="16384" width="8.85546875" style="2"/>
  </cols>
  <sheetData>
    <row r="1" spans="1:10" s="95" customFormat="1" ht="20.25">
      <c r="A1" s="867" t="s">
        <v>36</v>
      </c>
      <c r="B1" s="868"/>
      <c r="C1" s="868"/>
      <c r="D1" s="868"/>
      <c r="E1" s="868"/>
      <c r="F1" s="868"/>
      <c r="G1" s="868"/>
      <c r="H1" s="868"/>
      <c r="I1" s="868"/>
      <c r="J1" s="869"/>
    </row>
    <row r="2" spans="1:10" s="96" customFormat="1" ht="31.5" customHeight="1" thickBot="1">
      <c r="A2" s="870"/>
      <c r="B2" s="871"/>
      <c r="C2" s="871"/>
      <c r="D2" s="871"/>
      <c r="E2" s="871"/>
      <c r="F2" s="871"/>
      <c r="G2" s="871"/>
      <c r="H2" s="871"/>
      <c r="I2" s="871"/>
      <c r="J2" s="872"/>
    </row>
    <row r="3" spans="1:10" ht="23.25">
      <c r="A3" s="24"/>
      <c r="B3" s="24"/>
      <c r="C3" s="24"/>
      <c r="D3" s="24"/>
      <c r="E3" s="24"/>
      <c r="F3" s="24"/>
      <c r="G3" s="24"/>
      <c r="H3" s="24"/>
      <c r="I3" s="28" t="s">
        <v>160</v>
      </c>
      <c r="J3" s="3"/>
    </row>
    <row r="4" spans="1:10" ht="24" thickBot="1">
      <c r="A4" s="24"/>
      <c r="B4" s="24"/>
      <c r="C4" s="24"/>
      <c r="D4" s="24"/>
      <c r="E4" s="24"/>
      <c r="F4" s="24"/>
      <c r="G4" s="24"/>
      <c r="H4" s="24"/>
      <c r="I4" s="28" t="s">
        <v>126</v>
      </c>
      <c r="J4" s="3"/>
    </row>
    <row r="5" spans="1:10" ht="30" customHeight="1" thickBot="1">
      <c r="A5" s="865" t="s">
        <v>125</v>
      </c>
      <c r="B5" s="866"/>
      <c r="C5" s="832"/>
      <c r="D5" s="67"/>
      <c r="E5" s="67"/>
      <c r="F5" s="24"/>
      <c r="G5" s="24"/>
      <c r="H5" s="24"/>
      <c r="I5" s="32"/>
      <c r="J5" s="3"/>
    </row>
    <row r="6" spans="1:10" ht="30" customHeight="1" thickBot="1">
      <c r="A6" s="39" t="s">
        <v>79</v>
      </c>
      <c r="B6" s="380"/>
      <c r="C6" s="779"/>
      <c r="D6" s="68"/>
      <c r="E6" s="68"/>
      <c r="F6" s="26"/>
      <c r="G6" s="24"/>
      <c r="H6" s="24"/>
      <c r="I6" s="24"/>
      <c r="J6" s="3"/>
    </row>
    <row r="7" spans="1:10" ht="43.5" customHeight="1">
      <c r="A7" s="38" t="s">
        <v>66</v>
      </c>
      <c r="B7" s="376">
        <f>+C32+D32</f>
        <v>0</v>
      </c>
      <c r="C7" s="780" t="b">
        <f>+B7=(C32+D32)</f>
        <v>1</v>
      </c>
      <c r="D7" s="382"/>
      <c r="E7" s="382"/>
      <c r="F7" s="165"/>
      <c r="G7" s="164"/>
      <c r="H7" s="24"/>
      <c r="I7" s="24"/>
      <c r="J7" s="3"/>
    </row>
    <row r="8" spans="1:10" ht="33" customHeight="1" thickBot="1">
      <c r="A8" s="385" t="s">
        <v>140</v>
      </c>
      <c r="B8" s="386">
        <f>SUM('Secured grants and contracts'!L40)</f>
        <v>0</v>
      </c>
      <c r="C8" s="780" t="b">
        <f>+B8=G32</f>
        <v>1</v>
      </c>
      <c r="D8" s="381"/>
      <c r="E8" s="381"/>
      <c r="F8" s="165"/>
      <c r="G8" s="179"/>
      <c r="H8" s="24"/>
      <c r="I8" s="24"/>
      <c r="J8" s="3"/>
    </row>
    <row r="9" spans="1:10" ht="25.5" customHeight="1" thickBot="1">
      <c r="A9" s="40" t="s">
        <v>141</v>
      </c>
      <c r="B9" s="378">
        <f>SUM(B7:B8)</f>
        <v>0</v>
      </c>
      <c r="C9" s="780"/>
      <c r="D9" s="43"/>
      <c r="E9" s="43"/>
      <c r="F9" s="165"/>
      <c r="G9" s="180"/>
      <c r="H9" s="24"/>
      <c r="I9" s="24"/>
      <c r="J9" s="3"/>
    </row>
    <row r="10" spans="1:10" ht="29.25" customHeight="1">
      <c r="A10" s="35" t="s">
        <v>142</v>
      </c>
      <c r="B10" s="379">
        <f>+'Pipeline grants and contract'!G48</f>
        <v>0</v>
      </c>
      <c r="C10" s="783" t="b">
        <f>+B10=H32</f>
        <v>1</v>
      </c>
      <c r="D10" s="480"/>
      <c r="E10" s="480"/>
      <c r="F10" s="27"/>
      <c r="G10" s="180"/>
      <c r="H10" s="24"/>
      <c r="I10" s="24"/>
      <c r="J10" s="3"/>
    </row>
    <row r="11" spans="1:10" ht="30.75" customHeight="1" thickBot="1">
      <c r="A11" s="36" t="s">
        <v>143</v>
      </c>
      <c r="B11" s="377">
        <f>+E32+F32</f>
        <v>0</v>
      </c>
      <c r="C11" s="783" t="b">
        <f>+B11=E32+F32</f>
        <v>1</v>
      </c>
      <c r="D11" s="44"/>
      <c r="E11" s="44"/>
      <c r="F11" s="27"/>
      <c r="G11" s="24"/>
      <c r="H11" s="24"/>
      <c r="I11" s="24"/>
      <c r="J11" s="3"/>
    </row>
    <row r="12" spans="1:10" ht="34.5" customHeight="1" thickBot="1">
      <c r="A12" s="37" t="s">
        <v>144</v>
      </c>
      <c r="B12" s="378">
        <f>SUM(B10:B11)</f>
        <v>0</v>
      </c>
      <c r="C12" s="782"/>
      <c r="D12" s="45"/>
      <c r="E12" s="45"/>
      <c r="F12" s="27"/>
      <c r="G12" s="24"/>
      <c r="H12" s="24"/>
      <c r="I12" s="24"/>
      <c r="J12" s="3"/>
    </row>
    <row r="13" spans="1:10" ht="35.25" customHeight="1" thickBot="1">
      <c r="A13" s="495" t="s">
        <v>145</v>
      </c>
      <c r="B13" s="375">
        <f>B9+B12</f>
        <v>0</v>
      </c>
      <c r="C13" s="781" t="b">
        <f>+B13=I32</f>
        <v>1</v>
      </c>
      <c r="D13" s="44"/>
      <c r="E13" s="44"/>
      <c r="F13" s="27"/>
      <c r="G13" s="24"/>
      <c r="H13" s="24"/>
      <c r="I13" s="24"/>
      <c r="J13" s="3"/>
    </row>
    <row r="14" spans="1:10" ht="22.5" customHeight="1" thickBot="1">
      <c r="A14" s="132" t="s">
        <v>139</v>
      </c>
      <c r="B14" s="496">
        <f>+B6-B13</f>
        <v>0</v>
      </c>
      <c r="C14" s="782"/>
      <c r="D14" s="69"/>
      <c r="E14" s="69"/>
      <c r="F14" s="27"/>
      <c r="G14" s="24"/>
      <c r="H14" s="24"/>
      <c r="I14" s="24"/>
      <c r="J14" s="3"/>
    </row>
    <row r="15" spans="1:10" ht="18.75" customHeight="1">
      <c r="A15" s="28"/>
      <c r="B15" s="29"/>
      <c r="C15" s="27"/>
      <c r="D15" s="27"/>
      <c r="E15" s="27"/>
      <c r="F15" s="27"/>
      <c r="G15" s="24"/>
      <c r="H15" s="24"/>
      <c r="I15" s="24"/>
      <c r="J15" s="3"/>
    </row>
    <row r="16" spans="1:10" ht="18.75" customHeight="1" thickBot="1">
      <c r="A16" s="28"/>
      <c r="B16" s="29"/>
      <c r="C16" s="27"/>
      <c r="D16" s="27"/>
      <c r="E16" s="27"/>
      <c r="F16" s="27"/>
      <c r="G16" s="24"/>
      <c r="H16" s="24"/>
      <c r="I16" s="24"/>
      <c r="J16" s="3"/>
    </row>
    <row r="17" spans="1:10" ht="24" customHeight="1" thickBot="1">
      <c r="A17" s="873" t="s">
        <v>127</v>
      </c>
      <c r="B17" s="874"/>
      <c r="C17" s="874"/>
      <c r="D17" s="874"/>
      <c r="E17" s="874"/>
      <c r="F17" s="874"/>
      <c r="G17" s="874"/>
      <c r="H17" s="874"/>
      <c r="I17" s="874"/>
      <c r="J17" s="875"/>
    </row>
    <row r="18" spans="1:10" s="4" customFormat="1" ht="84.75" customHeight="1" thickBot="1">
      <c r="A18" s="139" t="s">
        <v>90</v>
      </c>
      <c r="B18" s="140" t="s">
        <v>67</v>
      </c>
      <c r="C18" s="140" t="s">
        <v>161</v>
      </c>
      <c r="D18" s="140" t="s">
        <v>158</v>
      </c>
      <c r="E18" s="140" t="s">
        <v>157</v>
      </c>
      <c r="F18" s="140" t="s">
        <v>68</v>
      </c>
      <c r="G18" s="140" t="s">
        <v>44</v>
      </c>
      <c r="H18" s="141" t="s">
        <v>12</v>
      </c>
      <c r="I18" s="137" t="s">
        <v>69</v>
      </c>
      <c r="J18" s="137" t="s">
        <v>135</v>
      </c>
    </row>
    <row r="19" spans="1:10" ht="15.75">
      <c r="A19" s="138" t="s">
        <v>91</v>
      </c>
      <c r="B19" s="718">
        <f>+D19+C19+G19</f>
        <v>0</v>
      </c>
      <c r="C19" s="198">
        <f>+'Secured Appeal Funds'!F8</f>
        <v>0</v>
      </c>
      <c r="D19" s="198"/>
      <c r="E19" s="198"/>
      <c r="F19" s="199">
        <v>0</v>
      </c>
      <c r="G19" s="836">
        <f>'Secured grants and contracts'!L6</f>
        <v>0</v>
      </c>
      <c r="H19" s="200">
        <f>'Pipeline grants and contract'!G7</f>
        <v>0</v>
      </c>
      <c r="I19" s="136">
        <f>+B19+E19+F19+H19</f>
        <v>0</v>
      </c>
      <c r="J19" s="532"/>
    </row>
    <row r="20" spans="1:10" ht="15.75">
      <c r="A20" s="97" t="s">
        <v>92</v>
      </c>
      <c r="B20" s="718">
        <f t="shared" ref="B20:B29" si="0">+D20+C20+G20</f>
        <v>0</v>
      </c>
      <c r="C20" s="31">
        <f>'Secured Appeal Funds'!F10</f>
        <v>0</v>
      </c>
      <c r="D20" s="31"/>
      <c r="E20" s="31"/>
      <c r="F20" s="31">
        <v>0</v>
      </c>
      <c r="G20" s="837">
        <f>'Secured grants and contracts'!L9</f>
        <v>0</v>
      </c>
      <c r="H20" s="196">
        <f>'Pipeline grants and contract'!G10</f>
        <v>0</v>
      </c>
      <c r="I20" s="136">
        <f t="shared" ref="I20:I31" si="1">+B20+E20+F20+H20</f>
        <v>0</v>
      </c>
      <c r="J20" s="533"/>
    </row>
    <row r="21" spans="1:10" ht="12.75" customHeight="1">
      <c r="A21" s="97" t="s">
        <v>93</v>
      </c>
      <c r="B21" s="718">
        <f t="shared" si="0"/>
        <v>0</v>
      </c>
      <c r="C21" s="31">
        <f>+'Secured Appeal Funds'!F16</f>
        <v>0</v>
      </c>
      <c r="D21" s="31"/>
      <c r="E21" s="31"/>
      <c r="F21" s="31">
        <v>0</v>
      </c>
      <c r="G21" s="837">
        <f>'Secured grants and contracts'!L11</f>
        <v>0</v>
      </c>
      <c r="H21" s="196"/>
      <c r="I21" s="136">
        <f t="shared" si="1"/>
        <v>0</v>
      </c>
      <c r="J21" s="533"/>
    </row>
    <row r="22" spans="1:10" ht="15.75">
      <c r="A22" s="97" t="s">
        <v>138</v>
      </c>
      <c r="B22" s="718">
        <f t="shared" si="0"/>
        <v>0</v>
      </c>
      <c r="C22" s="31">
        <f>'Secured Appeal Funds'!F18</f>
        <v>0</v>
      </c>
      <c r="D22" s="31"/>
      <c r="E22" s="31"/>
      <c r="F22" s="31">
        <v>0</v>
      </c>
      <c r="G22" s="835">
        <f>'Secured grants and contracts'!L13</f>
        <v>0</v>
      </c>
      <c r="H22" s="196">
        <f>'Pipeline grants and contract'!G16</f>
        <v>0</v>
      </c>
      <c r="I22" s="136">
        <f t="shared" si="1"/>
        <v>0</v>
      </c>
      <c r="J22" s="533"/>
    </row>
    <row r="23" spans="1:10" ht="12.75" customHeight="1">
      <c r="A23" s="97" t="s">
        <v>94</v>
      </c>
      <c r="B23" s="718">
        <f t="shared" si="0"/>
        <v>0</v>
      </c>
      <c r="C23" s="848">
        <f>'Secured Appeal Funds'!F21</f>
        <v>0</v>
      </c>
      <c r="D23" s="198"/>
      <c r="E23" s="198"/>
      <c r="F23" s="31">
        <v>0</v>
      </c>
      <c r="G23" s="837">
        <f>'Secured grants and contracts'!L15</f>
        <v>0</v>
      </c>
      <c r="H23" s="196">
        <f>'Pipeline grants and contract'!G19</f>
        <v>0</v>
      </c>
      <c r="I23" s="136">
        <f t="shared" si="1"/>
        <v>0</v>
      </c>
      <c r="J23" s="533"/>
    </row>
    <row r="24" spans="1:10" ht="15.75">
      <c r="A24" s="97" t="s">
        <v>95</v>
      </c>
      <c r="B24" s="718">
        <f t="shared" si="0"/>
        <v>0</v>
      </c>
      <c r="C24" s="31">
        <f>'Secured Appeal Funds'!F24</f>
        <v>0</v>
      </c>
      <c r="D24" s="31"/>
      <c r="E24" s="31"/>
      <c r="F24" s="31">
        <v>0</v>
      </c>
      <c r="G24" s="837">
        <f>'Secured grants and contracts'!L17</f>
        <v>0</v>
      </c>
      <c r="H24" s="196">
        <f>'Pipeline grants and contract'!G24</f>
        <v>0</v>
      </c>
      <c r="I24" s="136">
        <f t="shared" si="1"/>
        <v>0</v>
      </c>
      <c r="J24" s="533"/>
    </row>
    <row r="25" spans="1:10" ht="12.75" customHeight="1">
      <c r="A25" s="97" t="s">
        <v>96</v>
      </c>
      <c r="B25" s="718">
        <f t="shared" si="0"/>
        <v>0</v>
      </c>
      <c r="C25" s="835">
        <f>'Secured Appeal Funds'!F27</f>
        <v>0</v>
      </c>
      <c r="D25" s="31"/>
      <c r="E25" s="31"/>
      <c r="F25" s="31">
        <v>0</v>
      </c>
      <c r="G25" s="837">
        <f>+'Secured grants and contracts'!L19</f>
        <v>0</v>
      </c>
      <c r="H25" s="196">
        <f>'Pipeline grants and contract'!G27</f>
        <v>0</v>
      </c>
      <c r="I25" s="136">
        <f t="shared" si="1"/>
        <v>0</v>
      </c>
      <c r="J25" s="532"/>
    </row>
    <row r="26" spans="1:10" ht="15.75">
      <c r="A26" s="97" t="s">
        <v>63</v>
      </c>
      <c r="B26" s="718">
        <f t="shared" si="0"/>
        <v>0</v>
      </c>
      <c r="C26" s="31">
        <f>'Secured Appeal Funds'!F30</f>
        <v>0</v>
      </c>
      <c r="D26" s="31"/>
      <c r="E26" s="31"/>
      <c r="F26" s="31">
        <v>0</v>
      </c>
      <c r="G26" s="837">
        <f>'Secured grants and contracts'!L21</f>
        <v>0</v>
      </c>
      <c r="H26" s="196">
        <f>'Pipeline grants and contract'!G30</f>
        <v>0</v>
      </c>
      <c r="I26" s="136">
        <f t="shared" si="1"/>
        <v>0</v>
      </c>
      <c r="J26" s="533"/>
    </row>
    <row r="27" spans="1:10" ht="12.75" customHeight="1">
      <c r="A27" s="97" t="s">
        <v>97</v>
      </c>
      <c r="B27" s="718">
        <f t="shared" si="0"/>
        <v>0</v>
      </c>
      <c r="C27" s="198">
        <f>'Secured Appeal Funds'!F33</f>
        <v>0</v>
      </c>
      <c r="D27" s="198"/>
      <c r="E27" s="198"/>
      <c r="F27" s="31">
        <v>0</v>
      </c>
      <c r="G27" s="837">
        <f>'Secured grants and contracts'!L23</f>
        <v>0</v>
      </c>
      <c r="H27" s="196">
        <f>'Pipeline grants and contract'!G33</f>
        <v>0</v>
      </c>
      <c r="I27" s="136">
        <f t="shared" si="1"/>
        <v>0</v>
      </c>
      <c r="J27" s="533"/>
    </row>
    <row r="28" spans="1:10" ht="15.75">
      <c r="A28" s="97" t="s">
        <v>98</v>
      </c>
      <c r="B28" s="718">
        <f t="shared" si="0"/>
        <v>0</v>
      </c>
      <c r="C28" s="2">
        <v>0</v>
      </c>
      <c r="D28" s="31">
        <f>'Secured Appeal Funds'!F36</f>
        <v>0</v>
      </c>
      <c r="E28" s="31"/>
      <c r="F28" s="31">
        <v>0</v>
      </c>
      <c r="G28" s="835">
        <f>'Secured grants and contracts'!L25</f>
        <v>0</v>
      </c>
      <c r="H28" s="196">
        <f>'Pipeline grants and contract'!G36</f>
        <v>0</v>
      </c>
      <c r="I28" s="136">
        <f t="shared" si="1"/>
        <v>0</v>
      </c>
      <c r="J28" s="533"/>
    </row>
    <row r="29" spans="1:10" ht="15.75">
      <c r="A29" s="97" t="s">
        <v>100</v>
      </c>
      <c r="B29" s="718">
        <f t="shared" si="0"/>
        <v>0</v>
      </c>
      <c r="C29" s="31">
        <f>'Secured Appeal Funds'!F39</f>
        <v>0</v>
      </c>
      <c r="D29" s="31"/>
      <c r="E29" s="31"/>
      <c r="F29" s="31">
        <v>0</v>
      </c>
      <c r="G29" s="31">
        <f>'Secured grants and contracts'!L27</f>
        <v>0</v>
      </c>
      <c r="H29" s="196">
        <f>'Pipeline grants and contract'!G39</f>
        <v>0</v>
      </c>
      <c r="I29" s="136">
        <f t="shared" si="1"/>
        <v>0</v>
      </c>
      <c r="J29" s="574"/>
    </row>
    <row r="30" spans="1:10" ht="15.75">
      <c r="A30" s="98"/>
      <c r="B30" s="718"/>
      <c r="C30" s="31"/>
      <c r="D30" s="31"/>
      <c r="E30" s="31"/>
      <c r="F30" s="31">
        <v>0</v>
      </c>
      <c r="G30" s="201">
        <f>'Secured grants and contracts'!L29</f>
        <v>0</v>
      </c>
      <c r="H30" s="196">
        <f>'Pipeline grants and contract'!G42</f>
        <v>0</v>
      </c>
      <c r="I30" s="136">
        <f t="shared" si="1"/>
        <v>0</v>
      </c>
      <c r="J30" s="534"/>
    </row>
    <row r="31" spans="1:10" ht="12.75" customHeight="1" thickBot="1">
      <c r="A31" s="98" t="s">
        <v>99</v>
      </c>
      <c r="B31" s="718"/>
      <c r="C31" s="198"/>
      <c r="D31" s="761"/>
      <c r="E31" s="761"/>
      <c r="F31" s="201">
        <v>0</v>
      </c>
      <c r="G31" s="201">
        <f>'Secured grants and contracts'!L31</f>
        <v>0</v>
      </c>
      <c r="H31" s="196">
        <f>'Pipeline grants and contract'!G45</f>
        <v>0</v>
      </c>
      <c r="I31" s="136">
        <f t="shared" si="1"/>
        <v>0</v>
      </c>
      <c r="J31" s="535"/>
    </row>
    <row r="32" spans="1:10" s="5" customFormat="1" ht="24.75" customHeight="1" thickBot="1">
      <c r="A32" s="99" t="s">
        <v>46</v>
      </c>
      <c r="B32" s="133">
        <f>SUM(B19:B31)</f>
        <v>0</v>
      </c>
      <c r="C32" s="133">
        <f>SUM(C19:C31)</f>
        <v>0</v>
      </c>
      <c r="D32" s="133">
        <f>SUM(D19:D31)</f>
        <v>0</v>
      </c>
      <c r="E32" s="133">
        <f>SUM(E19:E31)</f>
        <v>0</v>
      </c>
      <c r="F32" s="133">
        <f t="shared" ref="F32" si="2">SUM(F19:F31)</f>
        <v>0</v>
      </c>
      <c r="G32" s="133">
        <f>SUM(G19:G31)</f>
        <v>0</v>
      </c>
      <c r="H32" s="134">
        <f>SUM(H19:H31)</f>
        <v>0</v>
      </c>
      <c r="I32" s="135">
        <f>SUM(I19:I31)</f>
        <v>0</v>
      </c>
      <c r="J32" s="536">
        <f>J19+J25+J29</f>
        <v>0</v>
      </c>
    </row>
    <row r="33" spans="1:11" s="5" customFormat="1" ht="19.5" customHeight="1">
      <c r="A33" s="802"/>
      <c r="B33" s="803" t="b">
        <f>+B32=C32+G32+D32</f>
        <v>1</v>
      </c>
      <c r="C33" s="842"/>
      <c r="D33" s="804"/>
      <c r="E33" s="151"/>
      <c r="F33" s="47"/>
      <c r="G33" s="46" t="b">
        <f>+G32='Secured grants and contracts'!L40</f>
        <v>1</v>
      </c>
      <c r="H33" s="46" t="b">
        <f>+H32='Pipeline grants and contract'!G48</f>
        <v>1</v>
      </c>
      <c r="I33" s="800">
        <f>(+'Secured Appeal Funds'!F48+'Secured grants and contracts'!L40+'Pipeline grants and contract'!G48+'Funds to be reimbursed'!F19+F32)-I32</f>
        <v>0</v>
      </c>
      <c r="J33" s="150"/>
      <c r="K33" s="50"/>
    </row>
    <row r="34" spans="1:11" ht="12" hidden="1" customHeight="1">
      <c r="A34" s="805" t="s">
        <v>14</v>
      </c>
      <c r="B34" s="805">
        <v>1.03</v>
      </c>
      <c r="C34" s="197"/>
      <c r="D34" s="806"/>
      <c r="E34" s="49"/>
      <c r="F34" s="49"/>
      <c r="G34" s="197"/>
      <c r="H34" s="197"/>
      <c r="I34" s="48"/>
      <c r="J34" s="48"/>
    </row>
    <row r="35" spans="1:11" ht="12" hidden="1" customHeight="1">
      <c r="A35" s="807" t="s">
        <v>137</v>
      </c>
      <c r="B35" s="808">
        <v>0.77</v>
      </c>
      <c r="C35" s="843"/>
      <c r="D35" s="809"/>
      <c r="H35" s="6"/>
    </row>
    <row r="36" spans="1:11" hidden="1">
      <c r="A36" s="807" t="s">
        <v>50</v>
      </c>
      <c r="B36" s="805">
        <v>1.1100000000000001</v>
      </c>
      <c r="C36" s="843"/>
      <c r="D36" s="809"/>
      <c r="H36" s="197"/>
    </row>
    <row r="37" spans="1:11" hidden="1">
      <c r="A37" s="807" t="s">
        <v>51</v>
      </c>
      <c r="B37" s="805">
        <v>0.64</v>
      </c>
      <c r="C37" s="843"/>
      <c r="D37" s="809"/>
      <c r="F37" s="6"/>
    </row>
    <row r="39" spans="1:11">
      <c r="C39" s="6"/>
      <c r="E39" s="840"/>
      <c r="G39" s="846"/>
      <c r="H39" s="846"/>
    </row>
    <row r="40" spans="1:11">
      <c r="C40" s="844"/>
      <c r="D40" s="6"/>
      <c r="E40" s="845"/>
      <c r="G40" s="846"/>
      <c r="H40" s="846"/>
      <c r="I40" s="847"/>
    </row>
    <row r="41" spans="1:11">
      <c r="C41" s="846"/>
      <c r="E41" s="838"/>
      <c r="F41" s="847"/>
      <c r="G41" s="846"/>
      <c r="H41" s="847"/>
    </row>
    <row r="42" spans="1:11">
      <c r="E42" s="838"/>
      <c r="H42" s="847"/>
    </row>
    <row r="43" spans="1:11">
      <c r="E43" s="838"/>
    </row>
    <row r="44" spans="1:11">
      <c r="B44" s="838"/>
      <c r="C44" s="839"/>
      <c r="D44" s="840"/>
      <c r="E44" s="838"/>
    </row>
    <row r="45" spans="1:11">
      <c r="B45" s="838"/>
      <c r="C45" s="841"/>
      <c r="D45" s="840"/>
      <c r="E45" s="838"/>
    </row>
    <row r="46" spans="1:11">
      <c r="E46" s="840"/>
    </row>
  </sheetData>
  <mergeCells count="4">
    <mergeCell ref="A5:B5"/>
    <mergeCell ref="A1:J1"/>
    <mergeCell ref="A2:J2"/>
    <mergeCell ref="A17:J17"/>
  </mergeCells>
  <phoneticPr fontId="0" type="noConversion"/>
  <pageMargins left="0.39" right="0.34" top="1" bottom="1" header="0.5" footer="0.5"/>
  <pageSetup paperSize="9" scale="58" orientation="landscape" r:id="rId1"/>
  <headerFooter alignWithMargins="0">
    <oddFooter>&amp;LThe illustrated information represents the available information as of &amp;D&amp;RFunding GHA Food crisis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50"/>
  <sheetViews>
    <sheetView showGridLines="0" zoomScale="80" zoomScaleNormal="80" workbookViewId="0">
      <pane xSplit="1" ySplit="5" topLeftCell="B15" activePane="bottomRight" state="frozen"/>
      <selection pane="topRight" activeCell="B1" sqref="B1"/>
      <selection pane="bottomLeft" activeCell="A6" sqref="A6"/>
      <selection pane="bottomRight" activeCell="E34" sqref="E34:H34"/>
    </sheetView>
  </sheetViews>
  <sheetFormatPr defaultColWidth="8.85546875" defaultRowHeight="12.75"/>
  <cols>
    <col min="1" max="1" width="15.28515625" customWidth="1"/>
    <col min="2" max="2" width="14.42578125" customWidth="1"/>
    <col min="3" max="3" width="12.7109375" customWidth="1"/>
    <col min="4" max="4" width="15" bestFit="1" customWidth="1"/>
    <col min="5" max="5" width="14.7109375" customWidth="1"/>
    <col min="6" max="6" width="14.7109375" style="34" customWidth="1"/>
    <col min="7" max="8" width="14.7109375" customWidth="1"/>
    <col min="9" max="9" width="12.7109375" customWidth="1"/>
    <col min="10" max="10" width="15.28515625" bestFit="1" customWidth="1"/>
    <col min="11" max="11" width="15.7109375" customWidth="1"/>
    <col min="12" max="12" width="21.140625" customWidth="1"/>
    <col min="13" max="13" width="21.85546875" customWidth="1"/>
    <col min="14" max="14" width="9.85546875" customWidth="1"/>
    <col min="15" max="15" width="16.7109375" customWidth="1"/>
    <col min="16" max="16" width="11.140625" customWidth="1"/>
    <col min="17" max="17" width="13.28515625" customWidth="1"/>
  </cols>
  <sheetData>
    <row r="1" spans="1:18" ht="30" customHeight="1" thickBot="1">
      <c r="A1" s="885">
        <f>+Summary!A2</f>
        <v>0</v>
      </c>
      <c r="B1" s="886"/>
      <c r="C1" s="886"/>
      <c r="D1" s="886"/>
      <c r="E1" s="886"/>
      <c r="F1" s="886"/>
      <c r="G1" s="886"/>
      <c r="H1" s="886"/>
      <c r="I1" s="886"/>
      <c r="J1" s="886"/>
      <c r="K1" s="886"/>
      <c r="L1" s="886"/>
      <c r="M1" s="887"/>
    </row>
    <row r="2" spans="1:18" ht="18.75" customHeight="1" thickBot="1">
      <c r="A2" s="7"/>
      <c r="B2" s="7"/>
      <c r="C2" s="7"/>
      <c r="D2" s="7"/>
      <c r="E2" s="7"/>
      <c r="F2" s="33"/>
      <c r="G2" s="7"/>
      <c r="H2" s="7"/>
      <c r="I2" s="7"/>
      <c r="J2" s="7"/>
      <c r="K2" s="7"/>
      <c r="L2" s="7"/>
      <c r="M2" s="7"/>
      <c r="O2" s="194" t="s">
        <v>13</v>
      </c>
      <c r="P2" s="195"/>
    </row>
    <row r="3" spans="1:18" ht="32.25" customHeight="1" thickBot="1">
      <c r="A3" s="888" t="s">
        <v>130</v>
      </c>
      <c r="B3" s="889"/>
      <c r="C3" s="889"/>
      <c r="D3" s="889"/>
      <c r="E3" s="889"/>
      <c r="F3" s="889"/>
      <c r="G3" s="889"/>
      <c r="H3" s="889"/>
      <c r="I3" s="889"/>
      <c r="J3" s="889"/>
      <c r="K3" s="889"/>
      <c r="L3" s="889"/>
      <c r="M3" s="890"/>
      <c r="O3" s="723" t="s">
        <v>14</v>
      </c>
      <c r="P3" s="721">
        <v>1.0442</v>
      </c>
      <c r="Q3" s="722">
        <f>1/P3</f>
        <v>0.95767094426355104</v>
      </c>
    </row>
    <row r="4" spans="1:18" ht="20.25" customHeight="1">
      <c r="A4" s="891" t="s">
        <v>70</v>
      </c>
      <c r="B4" s="893" t="s">
        <v>101</v>
      </c>
      <c r="C4" s="893" t="s">
        <v>71</v>
      </c>
      <c r="D4" s="895" t="s">
        <v>58</v>
      </c>
      <c r="E4" s="897" t="s">
        <v>149</v>
      </c>
      <c r="F4" s="898"/>
      <c r="G4" s="898"/>
      <c r="H4" s="899"/>
      <c r="I4" s="879" t="s">
        <v>73</v>
      </c>
      <c r="J4" s="881" t="s">
        <v>154</v>
      </c>
      <c r="K4" s="883" t="s">
        <v>72</v>
      </c>
      <c r="L4" s="898" t="s">
        <v>103</v>
      </c>
      <c r="M4" s="899"/>
      <c r="O4" s="720" t="s">
        <v>137</v>
      </c>
      <c r="P4" s="728">
        <v>0.81179552538694</v>
      </c>
      <c r="Q4" s="715">
        <f>1/P4</f>
        <v>1.2318372899670182</v>
      </c>
      <c r="R4" s="715"/>
    </row>
    <row r="5" spans="1:18" ht="49.5" customHeight="1" thickBot="1">
      <c r="A5" s="892"/>
      <c r="B5" s="894"/>
      <c r="C5" s="894"/>
      <c r="D5" s="896"/>
      <c r="E5" s="142" t="s">
        <v>147</v>
      </c>
      <c r="F5" s="118" t="s">
        <v>148</v>
      </c>
      <c r="G5" s="114" t="s">
        <v>75</v>
      </c>
      <c r="H5" s="143" t="s">
        <v>74</v>
      </c>
      <c r="I5" s="880"/>
      <c r="J5" s="882"/>
      <c r="K5" s="884"/>
      <c r="L5" s="114" t="s">
        <v>105</v>
      </c>
      <c r="M5" s="119" t="s">
        <v>106</v>
      </c>
      <c r="O5" s="720" t="s">
        <v>155</v>
      </c>
      <c r="P5" s="721">
        <v>1.0573999999999999</v>
      </c>
      <c r="Q5" s="722">
        <f>1/P5</f>
        <v>0.94571590694155483</v>
      </c>
    </row>
    <row r="6" spans="1:18" s="309" customFormat="1">
      <c r="A6" s="607" t="s">
        <v>1</v>
      </c>
      <c r="B6" s="608"/>
      <c r="C6" s="608"/>
      <c r="D6" s="609"/>
      <c r="E6" s="610"/>
      <c r="F6" s="611">
        <f>SUM(F7:F9)</f>
        <v>0</v>
      </c>
      <c r="G6" s="611">
        <f>SUM(G7:G9)</f>
        <v>0</v>
      </c>
      <c r="H6" s="612">
        <f>SUM(H7:H9)</f>
        <v>0</v>
      </c>
      <c r="I6" s="611">
        <f>SUM(I7:I9)</f>
        <v>0</v>
      </c>
      <c r="J6" s="613"/>
      <c r="K6" s="614"/>
      <c r="L6" s="608"/>
      <c r="M6" s="615"/>
      <c r="O6" s="729"/>
      <c r="P6" s="730"/>
    </row>
    <row r="7" spans="1:18" s="309" customFormat="1">
      <c r="A7" s="537" t="s">
        <v>91</v>
      </c>
      <c r="B7" s="504"/>
      <c r="C7" s="505"/>
      <c r="D7" s="753"/>
      <c r="E7" s="748"/>
      <c r="F7" s="524"/>
      <c r="G7" s="477"/>
      <c r="H7" s="739"/>
      <c r="I7" s="740"/>
      <c r="J7" s="459"/>
      <c r="K7" s="556"/>
      <c r="L7" s="741"/>
      <c r="M7" s="742"/>
      <c r="O7" s="731" t="s">
        <v>15</v>
      </c>
      <c r="P7" s="732">
        <v>0.68824226953952505</v>
      </c>
    </row>
    <row r="8" spans="1:18" s="309" customFormat="1">
      <c r="A8" s="762"/>
      <c r="B8" s="311"/>
      <c r="C8" s="834"/>
      <c r="D8" s="461"/>
      <c r="E8" s="748"/>
      <c r="F8" s="524"/>
      <c r="G8" s="525"/>
      <c r="H8" s="526"/>
      <c r="I8" s="506"/>
      <c r="J8" s="738"/>
      <c r="K8" s="507"/>
      <c r="L8" s="508"/>
      <c r="M8" s="509"/>
      <c r="O8" s="731"/>
      <c r="P8" s="732"/>
    </row>
    <row r="9" spans="1:18" s="309" customFormat="1">
      <c r="A9" s="538"/>
      <c r="B9" s="311"/>
      <c r="C9" s="9"/>
      <c r="D9" s="754"/>
      <c r="E9" s="749"/>
      <c r="F9" s="310"/>
      <c r="G9" s="310"/>
      <c r="H9" s="340"/>
      <c r="I9" s="355"/>
      <c r="J9" s="743"/>
      <c r="K9" s="12"/>
      <c r="L9" s="11"/>
      <c r="M9" s="203"/>
      <c r="O9" s="731"/>
      <c r="P9" s="732">
        <f>1/P7</f>
        <v>1.4529767267405116</v>
      </c>
    </row>
    <row r="10" spans="1:18" s="315" customFormat="1">
      <c r="A10" s="616" t="s">
        <v>2</v>
      </c>
      <c r="B10" s="617"/>
      <c r="C10" s="618"/>
      <c r="D10" s="755"/>
      <c r="E10" s="750"/>
      <c r="F10" s="620">
        <f>SUM(F11:F12)</f>
        <v>0</v>
      </c>
      <c r="G10" s="620">
        <f>SUM(G11:G12)</f>
        <v>0</v>
      </c>
      <c r="H10" s="621">
        <f>SUM(H11:H12)</f>
        <v>0</v>
      </c>
      <c r="I10" s="746">
        <f>SUM(I11:I12)</f>
        <v>0</v>
      </c>
      <c r="J10" s="679"/>
      <c r="K10" s="669"/>
      <c r="L10" s="623"/>
      <c r="M10" s="624"/>
      <c r="O10" s="733"/>
      <c r="P10" s="734"/>
    </row>
    <row r="11" spans="1:18" s="309" customFormat="1" ht="14.25">
      <c r="A11" s="539" t="s">
        <v>92</v>
      </c>
      <c r="B11" s="497"/>
      <c r="C11" s="498"/>
      <c r="D11" s="461"/>
      <c r="E11" s="751"/>
      <c r="F11" s="369">
        <f>E11/P4</f>
        <v>0</v>
      </c>
      <c r="G11" s="499"/>
      <c r="H11" s="739">
        <f>SUM(F11-G11)</f>
        <v>0</v>
      </c>
      <c r="I11" s="747"/>
      <c r="J11" s="744"/>
      <c r="K11" s="670"/>
      <c r="L11" s="370"/>
      <c r="M11" s="500"/>
      <c r="O11" s="729"/>
      <c r="P11" s="730"/>
    </row>
    <row r="12" spans="1:18" s="312" customFormat="1" ht="13.5" thickBot="1">
      <c r="A12" s="541"/>
      <c r="B12" s="317"/>
      <c r="C12" s="318"/>
      <c r="D12" s="756"/>
      <c r="E12" s="752"/>
      <c r="F12" s="320"/>
      <c r="G12" s="321"/>
      <c r="H12" s="341"/>
      <c r="I12" s="356"/>
      <c r="J12" s="745"/>
      <c r="K12" s="671"/>
      <c r="L12" s="322"/>
      <c r="M12" s="323"/>
      <c r="O12" s="714"/>
      <c r="P12" s="714"/>
    </row>
    <row r="13" spans="1:18" s="130" customFormat="1">
      <c r="A13" s="616" t="s">
        <v>3</v>
      </c>
      <c r="B13" s="617"/>
      <c r="C13" s="625"/>
      <c r="D13" s="619"/>
      <c r="E13" s="626"/>
      <c r="F13" s="627">
        <f>SUM(F14:F17)</f>
        <v>0</v>
      </c>
      <c r="G13" s="627">
        <f>SUM(G14:G17)</f>
        <v>0</v>
      </c>
      <c r="H13" s="628">
        <f>SUM(H14:H17)</f>
        <v>0</v>
      </c>
      <c r="I13" s="629">
        <f>SUM(I14:I17)</f>
        <v>0</v>
      </c>
      <c r="J13" s="630"/>
      <c r="K13" s="669"/>
      <c r="L13" s="631"/>
      <c r="M13" s="632"/>
      <c r="O13" s="722"/>
      <c r="P13" s="722"/>
    </row>
    <row r="14" spans="1:18" s="312" customFormat="1">
      <c r="A14" s="538"/>
      <c r="B14" s="481"/>
      <c r="C14" s="9"/>
      <c r="D14" s="335"/>
      <c r="E14" s="556"/>
      <c r="F14" s="52"/>
      <c r="G14" s="369"/>
      <c r="H14" s="340">
        <f>F14</f>
        <v>0</v>
      </c>
      <c r="I14" s="457">
        <f>H14</f>
        <v>0</v>
      </c>
      <c r="J14" s="355"/>
      <c r="K14" s="672"/>
      <c r="L14" s="41"/>
      <c r="M14" s="202"/>
      <c r="O14" s="722" t="s">
        <v>16</v>
      </c>
      <c r="P14" s="722">
        <v>98.61</v>
      </c>
      <c r="Q14" s="719"/>
    </row>
    <row r="15" spans="1:18" s="312" customFormat="1">
      <c r="A15" s="542"/>
      <c r="B15" s="760"/>
      <c r="C15" s="13"/>
      <c r="D15" s="336"/>
      <c r="E15" s="735"/>
      <c r="F15" s="52"/>
      <c r="G15" s="501"/>
      <c r="H15" s="344"/>
      <c r="I15" s="457"/>
      <c r="J15" s="355"/>
      <c r="K15" s="673"/>
      <c r="L15" s="41"/>
      <c r="M15" s="202"/>
      <c r="O15" s="722"/>
      <c r="P15" s="722"/>
      <c r="Q15" s="719"/>
    </row>
    <row r="16" spans="1:18" s="312" customFormat="1">
      <c r="A16" s="542"/>
      <c r="B16" s="760"/>
      <c r="C16" s="13"/>
      <c r="D16" s="336"/>
      <c r="E16" s="735"/>
      <c r="F16" s="52"/>
      <c r="G16" s="501"/>
      <c r="H16" s="344"/>
      <c r="I16" s="457"/>
      <c r="J16" s="355"/>
      <c r="K16" s="342"/>
      <c r="L16" s="41"/>
      <c r="M16" s="202"/>
      <c r="O16" s="722"/>
      <c r="P16" s="722"/>
      <c r="Q16" s="719"/>
    </row>
    <row r="17" spans="1:17" s="312" customFormat="1" ht="13.5" thickBot="1">
      <c r="A17" s="542"/>
      <c r="B17" s="324"/>
      <c r="C17" s="13"/>
      <c r="D17" s="336"/>
      <c r="E17" s="343"/>
      <c r="F17" s="325"/>
      <c r="G17" s="325"/>
      <c r="H17" s="344"/>
      <c r="I17" s="308"/>
      <c r="J17" s="357"/>
      <c r="K17" s="673"/>
      <c r="L17" s="41"/>
      <c r="M17" s="202"/>
      <c r="O17" s="714"/>
      <c r="P17" s="714"/>
    </row>
    <row r="18" spans="1:17" s="130" customFormat="1">
      <c r="A18" s="607" t="s">
        <v>4</v>
      </c>
      <c r="B18" s="633"/>
      <c r="C18" s="634"/>
      <c r="D18" s="635"/>
      <c r="E18" s="636"/>
      <c r="F18" s="637">
        <f>SUM(F19:F20)</f>
        <v>0</v>
      </c>
      <c r="G18" s="637">
        <f>SUM(G19:G20)</f>
        <v>0</v>
      </c>
      <c r="H18" s="638">
        <f>SUM(H19:H20)</f>
        <v>0</v>
      </c>
      <c r="I18" s="639">
        <f>SUM(I19:I20)</f>
        <v>0</v>
      </c>
      <c r="J18" s="640"/>
      <c r="K18" s="674"/>
      <c r="L18" s="641"/>
      <c r="M18" s="642"/>
      <c r="O18" s="722" t="s">
        <v>156</v>
      </c>
      <c r="P18" s="722">
        <v>6.0026999999999999</v>
      </c>
    </row>
    <row r="19" spans="1:17" s="408" customFormat="1" ht="15.75" customHeight="1">
      <c r="A19" s="543" t="s">
        <v>138</v>
      </c>
      <c r="B19" s="398"/>
      <c r="C19" s="399"/>
      <c r="D19" s="400"/>
      <c r="E19" s="401"/>
      <c r="F19" s="402"/>
      <c r="G19" s="402"/>
      <c r="H19" s="403"/>
      <c r="I19" s="404"/>
      <c r="J19" s="405"/>
      <c r="K19" s="675"/>
      <c r="L19" s="406"/>
      <c r="M19" s="407"/>
      <c r="O19" s="714"/>
      <c r="P19" s="714"/>
    </row>
    <row r="20" spans="1:17" s="312" customFormat="1" ht="15.75" customHeight="1" thickBot="1">
      <c r="A20" s="541"/>
      <c r="B20" s="317"/>
      <c r="C20" s="319"/>
      <c r="D20" s="326"/>
      <c r="E20" s="345"/>
      <c r="F20" s="320"/>
      <c r="G20" s="320"/>
      <c r="H20" s="341"/>
      <c r="I20" s="327"/>
      <c r="J20" s="356"/>
      <c r="K20" s="671"/>
      <c r="L20" s="322"/>
      <c r="M20" s="328"/>
    </row>
    <row r="21" spans="1:17" s="130" customFormat="1">
      <c r="A21" s="616" t="s">
        <v>5</v>
      </c>
      <c r="B21" s="617"/>
      <c r="C21" s="618"/>
      <c r="D21" s="643"/>
      <c r="E21" s="644"/>
      <c r="F21" s="627">
        <f>SUM(F22:F23)</f>
        <v>0</v>
      </c>
      <c r="G21" s="627">
        <f>SUM(G22:G23)</f>
        <v>0</v>
      </c>
      <c r="H21" s="628">
        <f>SUM(H22:H23)</f>
        <v>0</v>
      </c>
      <c r="I21" s="629">
        <f>SUM(I22:I23)</f>
        <v>0</v>
      </c>
      <c r="J21" s="622"/>
      <c r="K21" s="669"/>
      <c r="L21" s="623"/>
      <c r="M21" s="624"/>
    </row>
    <row r="22" spans="1:17" s="312" customFormat="1" ht="25.5" customHeight="1">
      <c r="A22" s="538" t="s">
        <v>94</v>
      </c>
      <c r="B22" s="511"/>
      <c r="C22" s="9"/>
      <c r="D22" s="337"/>
      <c r="E22" s="343"/>
      <c r="F22" s="52"/>
      <c r="G22" s="52"/>
      <c r="H22" s="340"/>
      <c r="I22" s="351"/>
      <c r="J22" s="355"/>
      <c r="K22" s="672"/>
      <c r="L22" s="204"/>
      <c r="M22" s="205"/>
    </row>
    <row r="23" spans="1:17" s="312" customFormat="1" ht="20.25" customHeight="1" thickBot="1">
      <c r="A23" s="542"/>
      <c r="B23" s="324"/>
      <c r="C23" s="13"/>
      <c r="D23" s="307"/>
      <c r="E23" s="343"/>
      <c r="F23" s="325"/>
      <c r="G23" s="325"/>
      <c r="H23" s="344"/>
      <c r="I23" s="350"/>
      <c r="J23" s="354"/>
      <c r="K23" s="673"/>
      <c r="L23" s="329"/>
      <c r="M23" s="330"/>
    </row>
    <row r="24" spans="1:17" s="130" customFormat="1" ht="15">
      <c r="A24" s="645" t="s">
        <v>6</v>
      </c>
      <c r="B24" s="646"/>
      <c r="C24" s="647"/>
      <c r="D24" s="648"/>
      <c r="E24" s="649"/>
      <c r="F24" s="650">
        <f>SUM(F25:F26)</f>
        <v>0</v>
      </c>
      <c r="G24" s="650">
        <f>SUM(G25:G26)</f>
        <v>0</v>
      </c>
      <c r="H24" s="651">
        <f>SUM(H25:H26)</f>
        <v>0</v>
      </c>
      <c r="I24" s="652">
        <f>SUM(I25:I26)</f>
        <v>0</v>
      </c>
      <c r="J24" s="640"/>
      <c r="K24" s="676"/>
      <c r="L24" s="653"/>
      <c r="M24" s="654"/>
      <c r="O24" s="724"/>
      <c r="P24" s="796"/>
      <c r="Q24" s="725"/>
    </row>
    <row r="25" spans="1:17" s="494" customFormat="1" ht="15">
      <c r="A25" s="544"/>
      <c r="B25" s="431"/>
      <c r="C25" s="362"/>
      <c r="D25" s="461"/>
      <c r="E25" s="460"/>
      <c r="F25" s="369">
        <f>E25/P14</f>
        <v>0</v>
      </c>
      <c r="G25" s="477"/>
      <c r="H25" s="369">
        <f>F25</f>
        <v>0</v>
      </c>
      <c r="I25" s="458">
        <f>H25</f>
        <v>0</v>
      </c>
      <c r="J25" s="459"/>
      <c r="K25" s="677"/>
      <c r="L25" s="370"/>
      <c r="M25" s="545"/>
      <c r="O25" s="726"/>
      <c r="P25" s="797"/>
      <c r="Q25" s="727"/>
    </row>
    <row r="26" spans="1:17" s="309" customFormat="1" ht="13.5" thickBot="1">
      <c r="A26" s="546"/>
      <c r="B26" s="363"/>
      <c r="C26" s="364"/>
      <c r="D26" s="365"/>
      <c r="E26" s="366"/>
      <c r="F26" s="367"/>
      <c r="G26" s="510"/>
      <c r="H26" s="368"/>
      <c r="I26" s="352"/>
      <c r="J26" s="358"/>
      <c r="K26" s="671"/>
      <c r="L26" s="331"/>
      <c r="M26" s="332"/>
      <c r="O26" s="798"/>
      <c r="P26" s="726"/>
      <c r="Q26" s="726"/>
    </row>
    <row r="27" spans="1:17" s="315" customFormat="1" ht="15">
      <c r="A27" s="616" t="s">
        <v>0</v>
      </c>
      <c r="B27" s="617"/>
      <c r="C27" s="618"/>
      <c r="D27" s="619"/>
      <c r="E27" s="655"/>
      <c r="F27" s="627">
        <f>SUM(F28:F29)</f>
        <v>0</v>
      </c>
      <c r="G27" s="650">
        <f>SUM(G28:G29)</f>
        <v>0</v>
      </c>
      <c r="H27" s="628">
        <f>SUM(H28:H29)</f>
        <v>0</v>
      </c>
      <c r="I27" s="629">
        <f>SUM(I28:I29)</f>
        <v>0</v>
      </c>
      <c r="J27" s="622"/>
      <c r="K27" s="669"/>
      <c r="L27" s="623"/>
      <c r="M27" s="624"/>
      <c r="O27" s="726"/>
      <c r="P27" s="724"/>
      <c r="Q27" s="724"/>
    </row>
    <row r="28" spans="1:17" s="309" customFormat="1" ht="15">
      <c r="A28" s="540" t="s">
        <v>96</v>
      </c>
      <c r="B28" s="503"/>
      <c r="C28" s="516"/>
      <c r="D28" s="517"/>
      <c r="E28" s="549"/>
      <c r="F28" s="501">
        <f>E11/P4</f>
        <v>0</v>
      </c>
      <c r="G28" s="501"/>
      <c r="H28" s="519"/>
      <c r="I28" s="550"/>
      <c r="J28" s="521"/>
      <c r="K28" s="507"/>
      <c r="L28" s="502"/>
      <c r="M28" s="551"/>
      <c r="N28" s="531"/>
      <c r="O28" s="726"/>
      <c r="P28" s="724"/>
      <c r="Q28" s="724"/>
    </row>
    <row r="29" spans="1:17" s="312" customFormat="1" ht="15.75" thickBot="1">
      <c r="A29" s="542"/>
      <c r="B29" s="324"/>
      <c r="C29" s="13"/>
      <c r="D29" s="336"/>
      <c r="E29" s="346"/>
      <c r="F29" s="325"/>
      <c r="G29" s="325"/>
      <c r="H29" s="344">
        <f>+F29</f>
        <v>0</v>
      </c>
      <c r="I29" s="308"/>
      <c r="J29" s="357"/>
      <c r="K29" s="757"/>
      <c r="L29" s="41"/>
      <c r="M29" s="202"/>
      <c r="O29" s="726"/>
      <c r="P29" s="724"/>
      <c r="Q29" s="724"/>
    </row>
    <row r="30" spans="1:17" s="130" customFormat="1" ht="15">
      <c r="A30" s="607" t="s">
        <v>7</v>
      </c>
      <c r="B30" s="633"/>
      <c r="C30" s="634"/>
      <c r="D30" s="635"/>
      <c r="E30" s="656"/>
      <c r="F30" s="637">
        <f>SUM(F31:F32)</f>
        <v>0</v>
      </c>
      <c r="G30" s="637">
        <f>SUM(G31:G32)</f>
        <v>0</v>
      </c>
      <c r="H30" s="638">
        <f>SUM(H31:H32)</f>
        <v>0</v>
      </c>
      <c r="I30" s="639">
        <f>SUM(I31:I32)</f>
        <v>0</v>
      </c>
      <c r="J30" s="657"/>
      <c r="K30" s="636"/>
      <c r="L30" s="658"/>
      <c r="M30" s="659"/>
      <c r="O30" s="726"/>
      <c r="P30" s="724"/>
      <c r="Q30" s="724"/>
    </row>
    <row r="31" spans="1:17" s="309" customFormat="1" ht="15">
      <c r="A31" s="587" t="s">
        <v>153</v>
      </c>
      <c r="B31" s="311"/>
      <c r="C31" s="9"/>
      <c r="D31" s="335"/>
      <c r="E31" s="342"/>
      <c r="F31" s="52">
        <f>+E31/P4</f>
        <v>0</v>
      </c>
      <c r="G31" s="409"/>
      <c r="H31" s="340"/>
      <c r="I31" s="351"/>
      <c r="J31" s="355"/>
      <c r="K31" s="672"/>
      <c r="L31" s="11"/>
      <c r="M31" s="203"/>
      <c r="O31" s="726"/>
      <c r="P31" s="724"/>
      <c r="Q31" s="724"/>
    </row>
    <row r="32" spans="1:17" s="312" customFormat="1" ht="13.5" thickBot="1">
      <c r="A32" s="541"/>
      <c r="B32" s="317"/>
      <c r="C32" s="319"/>
      <c r="D32" s="338"/>
      <c r="E32" s="345"/>
      <c r="F32" s="320"/>
      <c r="G32" s="333"/>
      <c r="H32" s="341"/>
      <c r="I32" s="327"/>
      <c r="J32" s="356"/>
      <c r="K32" s="671"/>
      <c r="L32" s="322"/>
      <c r="M32" s="328"/>
      <c r="O32" s="799"/>
    </row>
    <row r="33" spans="1:15" s="130" customFormat="1">
      <c r="A33" s="616" t="s">
        <v>8</v>
      </c>
      <c r="B33" s="617"/>
      <c r="C33" s="618"/>
      <c r="D33" s="619"/>
      <c r="E33" s="655"/>
      <c r="F33" s="627">
        <f>SUM(F34:F35)</f>
        <v>0</v>
      </c>
      <c r="G33" s="627">
        <f>SUM(G34:G35)</f>
        <v>0</v>
      </c>
      <c r="H33" s="628">
        <f>SUM(H34:H35)</f>
        <v>0</v>
      </c>
      <c r="I33" s="629">
        <f>SUM(I34:I35)</f>
        <v>0</v>
      </c>
      <c r="J33" s="622"/>
      <c r="K33" s="669"/>
      <c r="L33" s="623"/>
      <c r="M33" s="624"/>
    </row>
    <row r="34" spans="1:15" s="309" customFormat="1">
      <c r="A34" s="538" t="s">
        <v>97</v>
      </c>
      <c r="B34" s="311"/>
      <c r="C34" s="9"/>
      <c r="D34" s="335"/>
      <c r="E34" s="342"/>
      <c r="F34" s="310"/>
      <c r="G34" s="52"/>
      <c r="H34" s="340"/>
      <c r="I34" s="456">
        <f>SUM(H34)</f>
        <v>0</v>
      </c>
      <c r="J34" s="355"/>
      <c r="K34" s="672"/>
      <c r="L34" s="11"/>
      <c r="M34" s="203"/>
    </row>
    <row r="35" spans="1:15" s="312" customFormat="1" ht="13.5" thickBot="1">
      <c r="A35" s="542"/>
      <c r="B35" s="324"/>
      <c r="C35" s="13"/>
      <c r="D35" s="336"/>
      <c r="E35" s="343"/>
      <c r="F35" s="316"/>
      <c r="G35" s="325"/>
      <c r="H35" s="344"/>
      <c r="I35" s="308"/>
      <c r="J35" s="357"/>
      <c r="K35" s="673"/>
      <c r="L35" s="41"/>
      <c r="M35" s="202"/>
    </row>
    <row r="36" spans="1:15" s="130" customFormat="1">
      <c r="A36" s="607" t="s">
        <v>9</v>
      </c>
      <c r="B36" s="633"/>
      <c r="C36" s="634"/>
      <c r="D36" s="635"/>
      <c r="E36" s="636"/>
      <c r="F36" s="660">
        <f>SUM(F37:F38)</f>
        <v>0</v>
      </c>
      <c r="G36" s="660">
        <f>SUM(G37:G38)</f>
        <v>0</v>
      </c>
      <c r="H36" s="661">
        <f>SUM(H37:H38)</f>
        <v>0</v>
      </c>
      <c r="I36" s="662">
        <f>SUM(I37:I38)</f>
        <v>0</v>
      </c>
      <c r="J36" s="657"/>
      <c r="K36" s="674"/>
      <c r="L36" s="658"/>
      <c r="M36" s="659"/>
    </row>
    <row r="37" spans="1:15" s="312" customFormat="1">
      <c r="A37" s="540"/>
      <c r="B37" s="503"/>
      <c r="C37" s="516"/>
      <c r="D37" s="517"/>
      <c r="E37" s="518"/>
      <c r="F37" s="369"/>
      <c r="G37" s="501"/>
      <c r="H37" s="519"/>
      <c r="I37" s="478"/>
      <c r="J37" s="521"/>
      <c r="K37" s="677"/>
      <c r="L37" s="502"/>
      <c r="M37" s="520"/>
    </row>
    <row r="38" spans="1:15" s="312" customFormat="1" ht="13.5" thickBot="1">
      <c r="A38" s="541"/>
      <c r="B38" s="317"/>
      <c r="C38" s="319"/>
      <c r="D38" s="338"/>
      <c r="E38" s="345"/>
      <c r="F38" s="320"/>
      <c r="G38" s="320"/>
      <c r="H38" s="341"/>
      <c r="I38" s="327"/>
      <c r="J38" s="356"/>
      <c r="K38" s="671"/>
      <c r="L38" s="322"/>
      <c r="M38" s="334"/>
    </row>
    <row r="39" spans="1:15" s="312" customFormat="1">
      <c r="A39" s="616" t="s">
        <v>10</v>
      </c>
      <c r="B39" s="617"/>
      <c r="C39" s="618"/>
      <c r="D39" s="619"/>
      <c r="E39" s="655"/>
      <c r="F39" s="627">
        <f>SUM(F40:F40)</f>
        <v>0</v>
      </c>
      <c r="G39" s="627">
        <f>SUM(G40:G40)</f>
        <v>0</v>
      </c>
      <c r="H39" s="628">
        <f>SUM(H40:H40)</f>
        <v>0</v>
      </c>
      <c r="I39" s="680">
        <f>SUM(I40:I40)</f>
        <v>0</v>
      </c>
      <c r="J39" s="679"/>
      <c r="K39" s="669"/>
      <c r="L39" s="623"/>
      <c r="M39" s="663"/>
    </row>
    <row r="40" spans="1:15" s="309" customFormat="1" ht="15">
      <c r="A40" s="547" t="s">
        <v>76</v>
      </c>
      <c r="B40" s="313"/>
      <c r="C40" s="153"/>
      <c r="D40" s="153"/>
      <c r="E40" s="153"/>
      <c r="F40" s="810"/>
      <c r="G40" s="153"/>
      <c r="H40" s="153"/>
      <c r="I40" s="153"/>
      <c r="J40" s="153"/>
      <c r="K40" s="764"/>
      <c r="L40" s="11"/>
      <c r="M40" s="181"/>
    </row>
    <row r="41" spans="1:15" s="309" customFormat="1">
      <c r="A41" s="588"/>
      <c r="B41" s="589"/>
      <c r="C41" s="590"/>
      <c r="D41" s="591"/>
      <c r="E41" s="592"/>
      <c r="F41" s="593"/>
      <c r="G41" s="594"/>
      <c r="H41" s="595"/>
      <c r="I41" s="681"/>
      <c r="J41" s="678"/>
      <c r="K41" s="672"/>
      <c r="L41" s="596"/>
      <c r="M41" s="597"/>
    </row>
    <row r="42" spans="1:15" s="312" customFormat="1">
      <c r="A42" s="616"/>
      <c r="B42" s="617"/>
      <c r="C42" s="618"/>
      <c r="D42" s="619"/>
      <c r="E42" s="655"/>
      <c r="F42" s="627">
        <f>SUM(F43:F43)</f>
        <v>0</v>
      </c>
      <c r="G42" s="627">
        <f>SUM(G43:G43)</f>
        <v>0</v>
      </c>
      <c r="H42" s="628">
        <f>SUM(H43:H43)</f>
        <v>0</v>
      </c>
      <c r="I42" s="682">
        <f>SUM(I43:I43)</f>
        <v>0</v>
      </c>
      <c r="J42" s="679"/>
      <c r="K42" s="669"/>
      <c r="L42" s="623"/>
      <c r="M42" s="663"/>
    </row>
    <row r="43" spans="1:15" s="309" customFormat="1" ht="13.5" thickBot="1">
      <c r="A43" s="588"/>
      <c r="B43" s="589"/>
      <c r="C43" s="590"/>
      <c r="D43" s="591"/>
      <c r="E43" s="592"/>
      <c r="F43" s="593"/>
      <c r="G43" s="594"/>
      <c r="H43" s="595"/>
      <c r="I43" s="683"/>
      <c r="J43" s="678"/>
      <c r="K43" s="345"/>
      <c r="L43" s="596"/>
      <c r="M43" s="597"/>
    </row>
    <row r="44" spans="1:15" s="312" customFormat="1">
      <c r="A44" s="664" t="s">
        <v>11</v>
      </c>
      <c r="B44" s="665"/>
      <c r="C44" s="666"/>
      <c r="D44" s="635"/>
      <c r="E44" s="667"/>
      <c r="F44" s="637">
        <f>SUM(F45:F46)</f>
        <v>0</v>
      </c>
      <c r="G44" s="637">
        <f>SUM(G45:G46)</f>
        <v>0</v>
      </c>
      <c r="H44" s="638">
        <f>SUM(H45:H46)</f>
        <v>0</v>
      </c>
      <c r="I44" s="639">
        <f>SUM(I45:I46)</f>
        <v>0</v>
      </c>
      <c r="J44" s="657"/>
      <c r="K44" s="669"/>
      <c r="L44" s="658"/>
      <c r="M44" s="668"/>
    </row>
    <row r="45" spans="1:15" s="312" customFormat="1">
      <c r="A45" s="538"/>
      <c r="B45" s="311"/>
      <c r="C45" s="9"/>
      <c r="D45" s="335"/>
      <c r="E45" s="455"/>
      <c r="F45" s="52"/>
      <c r="G45" s="52"/>
      <c r="H45" s="340"/>
      <c r="I45" s="456"/>
      <c r="J45" s="355"/>
      <c r="K45" s="12"/>
      <c r="L45" s="11"/>
      <c r="M45" s="203"/>
      <c r="O45" s="552"/>
    </row>
    <row r="46" spans="1:15" s="312" customFormat="1">
      <c r="A46" s="314"/>
      <c r="B46" s="9"/>
      <c r="C46" s="9"/>
      <c r="D46" s="335"/>
      <c r="E46" s="342"/>
      <c r="F46" s="52"/>
      <c r="G46" s="206"/>
      <c r="H46" s="340"/>
      <c r="I46" s="351"/>
      <c r="J46" s="355"/>
      <c r="K46" s="12"/>
      <c r="L46" s="11"/>
      <c r="M46" s="203"/>
    </row>
    <row r="47" spans="1:15" ht="13.5" thickBot="1">
      <c r="A47" s="93"/>
      <c r="B47" s="13"/>
      <c r="C47" s="13"/>
      <c r="D47" s="336"/>
      <c r="E47" s="345"/>
      <c r="F47" s="347"/>
      <c r="G47" s="348"/>
      <c r="H47" s="349"/>
      <c r="I47" s="353"/>
      <c r="J47" s="359"/>
      <c r="K47" s="339"/>
      <c r="L47" s="92"/>
      <c r="M47" s="94"/>
    </row>
    <row r="48" spans="1:15" ht="15.75" thickBot="1">
      <c r="A48" s="876" t="s">
        <v>128</v>
      </c>
      <c r="B48" s="877"/>
      <c r="C48" s="877"/>
      <c r="D48" s="877"/>
      <c r="E48" s="878"/>
      <c r="F48" s="144">
        <f>F6+F10+F13+F18+F21+F24+F27+F30+F33+F36+F39+F44</f>
        <v>0</v>
      </c>
      <c r="G48" s="144">
        <f>G6+G10+G13+G18+G21+G24+G27+G30+G33+G36+G39+G44</f>
        <v>0</v>
      </c>
      <c r="H48" s="144">
        <f>H6+H10+H13+H18+H21+H24+H27+H30+H33+H36+H39+H44</f>
        <v>0</v>
      </c>
      <c r="I48" s="144">
        <f>I6+I10+I13+I18+I21+I24+I27+I30+I33+I36+I39+I44</f>
        <v>0</v>
      </c>
      <c r="J48" s="162"/>
      <c r="K48" s="162"/>
      <c r="L48" s="162"/>
      <c r="M48" s="163"/>
    </row>
    <row r="50" spans="6:6">
      <c r="F50" s="784"/>
    </row>
  </sheetData>
  <mergeCells count="12">
    <mergeCell ref="A48:E48"/>
    <mergeCell ref="I4:I5"/>
    <mergeCell ref="J4:J5"/>
    <mergeCell ref="K4:K5"/>
    <mergeCell ref="A1:M1"/>
    <mergeCell ref="A3:M3"/>
    <mergeCell ref="A4:A5"/>
    <mergeCell ref="B4:B5"/>
    <mergeCell ref="C4:C5"/>
    <mergeCell ref="D4:D5"/>
    <mergeCell ref="E4:H4"/>
    <mergeCell ref="L4:M4"/>
  </mergeCells>
  <phoneticPr fontId="17" type="noConversion"/>
  <pageMargins left="0.26" right="0.26" top="0.39062500000218281" bottom="9.0803840002706696E-11" header="0.22" footer="0.18999999999869038"/>
  <pageSetup scale="46" orientation="portrait" r:id="rId1"/>
  <headerFooter alignWithMargins="0">
    <oddHeader>&amp;L&amp;"Arial,Bold"CARE International in XXXX&amp;C&amp;"Arial,Bold"Donor Contract Management &amp; Project Information Matrix</oddHeader>
    <oddFooter>&amp;L&amp;F / &amp;A&amp;R&amp;P /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50"/>
  <sheetViews>
    <sheetView showGridLines="0" zoomScaleNormal="41" workbookViewId="0">
      <pane xSplit="2" ySplit="5" topLeftCell="C6" activePane="bottomRight" state="frozen"/>
      <selection pane="topRight" activeCell="C1" sqref="C1"/>
      <selection pane="bottomLeft" activeCell="A5" sqref="A5"/>
      <selection pane="bottomRight" activeCell="L26" sqref="L26:M26"/>
    </sheetView>
  </sheetViews>
  <sheetFormatPr defaultColWidth="8.85546875" defaultRowHeight="12.75"/>
  <cols>
    <col min="2" max="2" width="12.28515625" customWidth="1"/>
    <col min="3" max="3" width="15.28515625" customWidth="1"/>
    <col min="4" max="4" width="13.42578125" customWidth="1"/>
    <col min="5" max="5" width="22.28515625" customWidth="1"/>
    <col min="6" max="6" width="15.140625" customWidth="1"/>
    <col min="7" max="7" width="12" customWidth="1"/>
    <col min="8" max="8" width="31.85546875" customWidth="1"/>
    <col min="9" max="9" width="14.7109375" customWidth="1"/>
    <col min="10" max="10" width="12.42578125" customWidth="1"/>
    <col min="11" max="11" width="12.7109375" customWidth="1"/>
    <col min="12" max="12" width="16.28515625" customWidth="1"/>
    <col min="13" max="13" width="13.7109375" customWidth="1"/>
    <col min="14" max="14" width="14" customWidth="1"/>
    <col min="15" max="15" width="14" style="260" customWidth="1"/>
    <col min="16" max="16" width="10.42578125" customWidth="1"/>
    <col min="17" max="17" width="11.42578125" customWidth="1"/>
    <col min="18" max="18" width="12.85546875" customWidth="1"/>
    <col min="19" max="19" width="21.42578125" customWidth="1"/>
    <col min="20" max="20" width="11.42578125" customWidth="1"/>
  </cols>
  <sheetData>
    <row r="1" spans="1:21" ht="30" customHeight="1" thickBot="1">
      <c r="A1" s="885">
        <f>+Summary!A2</f>
        <v>0</v>
      </c>
      <c r="B1" s="886"/>
      <c r="C1" s="886"/>
      <c r="D1" s="886"/>
      <c r="E1" s="886"/>
      <c r="F1" s="886"/>
      <c r="G1" s="886"/>
      <c r="H1" s="886"/>
      <c r="I1" s="886"/>
      <c r="J1" s="886"/>
      <c r="K1" s="886"/>
      <c r="L1" s="886"/>
      <c r="M1" s="886"/>
      <c r="N1" s="886"/>
      <c r="O1" s="886"/>
      <c r="P1" s="886"/>
      <c r="Q1" s="886"/>
      <c r="R1" s="886"/>
      <c r="S1" s="886"/>
      <c r="T1" s="887"/>
    </row>
    <row r="2" spans="1:21" s="1" customFormat="1" ht="21" thickBot="1">
      <c r="A2" s="25"/>
      <c r="B2" s="25"/>
      <c r="C2" s="25"/>
      <c r="D2" s="25"/>
      <c r="E2" s="25"/>
      <c r="F2" s="25"/>
      <c r="G2" s="25"/>
      <c r="H2" s="25"/>
      <c r="I2" s="25"/>
      <c r="J2" s="25"/>
      <c r="K2" s="25"/>
      <c r="L2" s="25"/>
      <c r="M2" s="25"/>
      <c r="N2" s="25"/>
      <c r="O2" s="25"/>
      <c r="P2" s="85"/>
      <c r="Q2" s="86"/>
      <c r="R2" s="86"/>
      <c r="S2" s="86"/>
      <c r="T2" s="87"/>
    </row>
    <row r="3" spans="1:21" s="8" customFormat="1" ht="30" customHeight="1" thickBot="1">
      <c r="A3" s="716"/>
      <c r="B3" s="717"/>
      <c r="C3" s="919" t="s">
        <v>129</v>
      </c>
      <c r="D3" s="920"/>
      <c r="E3" s="920"/>
      <c r="F3" s="920"/>
      <c r="G3" s="920"/>
      <c r="H3" s="920"/>
      <c r="I3" s="920"/>
      <c r="J3" s="920"/>
      <c r="K3" s="920"/>
      <c r="L3" s="920"/>
      <c r="M3" s="920"/>
      <c r="N3" s="920"/>
      <c r="O3" s="920"/>
      <c r="P3" s="920"/>
      <c r="Q3" s="920"/>
      <c r="R3" s="920"/>
      <c r="S3" s="920"/>
      <c r="T3" s="921"/>
    </row>
    <row r="4" spans="1:21" s="8" customFormat="1" ht="39" customHeight="1">
      <c r="A4" s="915"/>
      <c r="B4" s="893" t="s">
        <v>109</v>
      </c>
      <c r="C4" s="917" t="s">
        <v>101</v>
      </c>
      <c r="D4" s="893" t="s">
        <v>159</v>
      </c>
      <c r="E4" s="893" t="s">
        <v>111</v>
      </c>
      <c r="F4" s="893" t="s">
        <v>49</v>
      </c>
      <c r="G4" s="893" t="s">
        <v>112</v>
      </c>
      <c r="H4" s="893" t="s">
        <v>113</v>
      </c>
      <c r="I4" s="893" t="s">
        <v>121</v>
      </c>
      <c r="J4" s="893" t="s">
        <v>122</v>
      </c>
      <c r="K4" s="909" t="s">
        <v>114</v>
      </c>
      <c r="L4" s="910"/>
      <c r="M4" s="910"/>
      <c r="N4" s="911"/>
      <c r="O4" s="169"/>
      <c r="P4" s="912" t="s">
        <v>123</v>
      </c>
      <c r="Q4" s="913"/>
      <c r="R4" s="914"/>
      <c r="S4" s="893" t="s">
        <v>115</v>
      </c>
      <c r="T4" s="906" t="s">
        <v>116</v>
      </c>
    </row>
    <row r="5" spans="1:21" s="8" customFormat="1" ht="45">
      <c r="A5" s="916"/>
      <c r="B5" s="908"/>
      <c r="C5" s="918"/>
      <c r="D5" s="908"/>
      <c r="E5" s="908"/>
      <c r="F5" s="908"/>
      <c r="G5" s="908"/>
      <c r="H5" s="908"/>
      <c r="I5" s="908"/>
      <c r="J5" s="908"/>
      <c r="K5" s="18" t="s">
        <v>147</v>
      </c>
      <c r="L5" s="23" t="s">
        <v>148</v>
      </c>
      <c r="M5" s="152" t="s">
        <v>56</v>
      </c>
      <c r="N5" s="18" t="s">
        <v>73</v>
      </c>
      <c r="O5" s="18" t="s">
        <v>72</v>
      </c>
      <c r="P5" s="18" t="s">
        <v>117</v>
      </c>
      <c r="Q5" s="18" t="s">
        <v>105</v>
      </c>
      <c r="R5" s="19" t="s">
        <v>106</v>
      </c>
      <c r="S5" s="908"/>
      <c r="T5" s="907"/>
      <c r="U5" s="700"/>
    </row>
    <row r="6" spans="1:21" s="250" customFormat="1">
      <c r="A6" s="684" t="s">
        <v>18</v>
      </c>
      <c r="B6" s="685"/>
      <c r="C6" s="578"/>
      <c r="D6" s="579"/>
      <c r="E6" s="579"/>
      <c r="F6" s="579"/>
      <c r="G6" s="686">
        <f>SUM(G8:G8)</f>
        <v>0</v>
      </c>
      <c r="H6" s="579"/>
      <c r="I6" s="579"/>
      <c r="J6" s="579"/>
      <c r="K6" s="687"/>
      <c r="L6" s="688">
        <f>SUM(L7:L8)</f>
        <v>0</v>
      </c>
      <c r="M6" s="688">
        <f>SUM(M7:M8)</f>
        <v>0</v>
      </c>
      <c r="N6" s="688">
        <f>SUM(N7:N8)</f>
        <v>0</v>
      </c>
      <c r="O6" s="579"/>
      <c r="P6" s="687"/>
      <c r="Q6" s="687"/>
      <c r="R6" s="689"/>
      <c r="S6" s="690"/>
      <c r="T6" s="691"/>
    </row>
    <row r="7" spans="1:21" s="216" customFormat="1">
      <c r="A7" s="300"/>
      <c r="B7" s="849"/>
      <c r="C7" s="373"/>
      <c r="D7" s="221"/>
      <c r="E7" s="801"/>
      <c r="F7" s="373"/>
      <c r="G7" s="222"/>
      <c r="H7" s="373"/>
      <c r="I7" s="221"/>
      <c r="J7" s="393"/>
      <c r="K7" s="222"/>
      <c r="L7" s="737"/>
      <c r="M7" s="737"/>
      <c r="N7" s="737"/>
      <c r="O7" s="254"/>
      <c r="P7" s="437"/>
      <c r="Q7" s="223"/>
      <c r="R7" s="223"/>
      <c r="S7" s="758"/>
      <c r="T7" s="759"/>
      <c r="U7" s="226"/>
    </row>
    <row r="8" spans="1:21" s="216" customFormat="1">
      <c r="A8" s="300"/>
      <c r="B8" s="217"/>
      <c r="C8" s="220"/>
      <c r="D8" s="221"/>
      <c r="E8" s="211"/>
      <c r="F8" s="373"/>
      <c r="G8" s="222"/>
      <c r="H8" s="373"/>
      <c r="I8" s="221"/>
      <c r="J8" s="221"/>
      <c r="K8" s="222"/>
      <c r="L8" s="222"/>
      <c r="M8" s="222"/>
      <c r="N8" s="218"/>
      <c r="O8" s="254"/>
      <c r="P8" s="437"/>
      <c r="Q8" s="223"/>
      <c r="R8" s="223"/>
      <c r="S8" s="224"/>
      <c r="T8" s="225"/>
      <c r="U8" s="226"/>
    </row>
    <row r="9" spans="1:21" s="250" customFormat="1">
      <c r="A9" s="684" t="s">
        <v>19</v>
      </c>
      <c r="B9" s="685"/>
      <c r="C9" s="578"/>
      <c r="D9" s="579"/>
      <c r="E9" s="579"/>
      <c r="F9" s="579"/>
      <c r="G9" s="580">
        <f>SUM(G10:G10)</f>
        <v>0</v>
      </c>
      <c r="H9" s="579"/>
      <c r="I9" s="579"/>
      <c r="J9" s="579"/>
      <c r="K9" s="687"/>
      <c r="L9" s="688">
        <f>SUM(L10:L10)</f>
        <v>0</v>
      </c>
      <c r="M9" s="688">
        <f>SUM(M10:M10)</f>
        <v>0</v>
      </c>
      <c r="N9" s="688">
        <f>SUM(N10:N10)</f>
        <v>0</v>
      </c>
      <c r="O9" s="579"/>
      <c r="P9" s="687"/>
      <c r="Q9" s="687"/>
      <c r="R9" s="689"/>
      <c r="S9" s="690"/>
      <c r="T9" s="691"/>
    </row>
    <row r="10" spans="1:21" s="216" customFormat="1">
      <c r="A10" s="482"/>
      <c r="B10" s="214"/>
      <c r="C10" s="483"/>
      <c r="D10" s="371"/>
      <c r="E10" s="484"/>
      <c r="F10" s="214"/>
      <c r="G10" s="214"/>
      <c r="H10" s="485"/>
      <c r="I10" s="486"/>
      <c r="J10" s="487"/>
      <c r="K10" s="488"/>
      <c r="L10" s="489"/>
      <c r="M10" s="214"/>
      <c r="N10" s="489"/>
      <c r="O10" s="255"/>
      <c r="P10" s="490"/>
      <c r="Q10" s="491"/>
      <c r="R10" s="492"/>
      <c r="S10" s="485"/>
      <c r="T10" s="493"/>
      <c r="U10" s="230"/>
    </row>
    <row r="11" spans="1:21" s="216" customFormat="1">
      <c r="A11" s="684" t="s">
        <v>20</v>
      </c>
      <c r="B11" s="685"/>
      <c r="C11" s="578"/>
      <c r="D11" s="579"/>
      <c r="E11" s="579"/>
      <c r="F11" s="579"/>
      <c r="G11" s="686">
        <f>SUM(G12:G12)</f>
        <v>0</v>
      </c>
      <c r="H11" s="579"/>
      <c r="I11" s="579"/>
      <c r="J11" s="579"/>
      <c r="K11" s="687"/>
      <c r="L11" s="688">
        <f>SUM(L12:L12)</f>
        <v>0</v>
      </c>
      <c r="M11" s="688">
        <f>SUM(M12:M12)</f>
        <v>0</v>
      </c>
      <c r="N11" s="688">
        <f>SUM(N12:N12)</f>
        <v>0</v>
      </c>
      <c r="O11" s="579"/>
      <c r="P11" s="687"/>
      <c r="Q11" s="687"/>
      <c r="R11" s="689"/>
      <c r="S11" s="690"/>
      <c r="T11" s="691"/>
    </row>
    <row r="12" spans="1:21" s="250" customFormat="1" ht="15">
      <c r="A12" s="300"/>
      <c r="B12" s="827"/>
      <c r="C12" s="210"/>
      <c r="D12" s="393"/>
      <c r="E12" s="373"/>
      <c r="F12" s="373"/>
      <c r="G12" s="394"/>
      <c r="H12" s="833"/>
      <c r="I12" s="393"/>
      <c r="J12" s="212"/>
      <c r="K12" s="213"/>
      <c r="L12" s="829"/>
      <c r="M12" s="394"/>
      <c r="N12" s="395"/>
      <c r="O12" s="383"/>
      <c r="P12" s="437"/>
      <c r="Q12" s="215"/>
      <c r="R12" s="215"/>
      <c r="S12" s="396"/>
      <c r="T12" s="397"/>
    </row>
    <row r="13" spans="1:21" s="250" customFormat="1">
      <c r="A13" s="684" t="s">
        <v>21</v>
      </c>
      <c r="B13" s="685"/>
      <c r="C13" s="578"/>
      <c r="D13" s="579"/>
      <c r="E13" s="579"/>
      <c r="F13" s="579"/>
      <c r="G13" s="580">
        <f>SUM(G14:G14)</f>
        <v>0</v>
      </c>
      <c r="H13" s="579"/>
      <c r="I13" s="579"/>
      <c r="J13" s="579"/>
      <c r="K13" s="687"/>
      <c r="L13" s="828">
        <f>SUM(L14:L14)</f>
        <v>0</v>
      </c>
      <c r="M13" s="693">
        <f>SUM(M14:M14)</f>
        <v>0</v>
      </c>
      <c r="N13" s="693">
        <f>SUM(N14:N14)</f>
        <v>0</v>
      </c>
      <c r="O13" s="579"/>
      <c r="P13" s="687"/>
      <c r="Q13" s="687"/>
      <c r="R13" s="689"/>
      <c r="S13" s="579"/>
      <c r="T13" s="691"/>
    </row>
    <row r="14" spans="1:21" s="250" customFormat="1">
      <c r="A14" s="251"/>
      <c r="B14" s="253"/>
      <c r="C14" s="252"/>
      <c r="D14" s="247"/>
      <c r="E14" s="247"/>
      <c r="F14" s="247"/>
      <c r="G14" s="261"/>
      <c r="H14" s="247"/>
      <c r="I14" s="247"/>
      <c r="J14" s="247"/>
      <c r="K14" s="246"/>
      <c r="L14" s="428"/>
      <c r="M14" s="268"/>
      <c r="N14" s="261"/>
      <c r="O14" s="247"/>
      <c r="P14" s="246"/>
      <c r="Q14" s="246"/>
      <c r="R14" s="248"/>
      <c r="S14" s="247"/>
      <c r="T14" s="249"/>
    </row>
    <row r="15" spans="1:21" s="250" customFormat="1">
      <c r="A15" s="684" t="s">
        <v>22</v>
      </c>
      <c r="B15" s="685"/>
      <c r="C15" s="578"/>
      <c r="D15" s="579"/>
      <c r="E15" s="579"/>
      <c r="F15" s="579"/>
      <c r="G15" s="580">
        <f>SUM(G16:G16)</f>
        <v>0</v>
      </c>
      <c r="H15" s="579"/>
      <c r="I15" s="579"/>
      <c r="J15" s="579"/>
      <c r="K15" s="687"/>
      <c r="L15" s="692">
        <f>SUM(L16:L16)</f>
        <v>0</v>
      </c>
      <c r="M15" s="693">
        <f>SUM(M16:M16)</f>
        <v>0</v>
      </c>
      <c r="N15" s="693">
        <f>SUM(N16:N16)</f>
        <v>0</v>
      </c>
      <c r="O15" s="579"/>
      <c r="P15" s="687"/>
      <c r="Q15" s="687"/>
      <c r="R15" s="689"/>
      <c r="S15" s="579"/>
      <c r="T15" s="691"/>
    </row>
    <row r="16" spans="1:21" s="250" customFormat="1">
      <c r="A16" s="410"/>
      <c r="B16" s="270"/>
      <c r="C16" s="270"/>
      <c r="D16" s="234"/>
      <c r="E16" s="270"/>
      <c r="F16" s="548"/>
      <c r="G16" s="411"/>
      <c r="H16" s="430"/>
      <c r="I16" s="412"/>
      <c r="J16" s="305"/>
      <c r="K16" s="413"/>
      <c r="L16" s="429"/>
      <c r="M16" s="234"/>
      <c r="N16" s="462"/>
      <c r="O16" s="306"/>
      <c r="P16" s="434"/>
      <c r="Q16" s="475"/>
      <c r="R16" s="476"/>
      <c r="S16" s="247"/>
      <c r="T16" s="249"/>
    </row>
    <row r="17" spans="1:21" s="250" customFormat="1">
      <c r="A17" s="684" t="s">
        <v>23</v>
      </c>
      <c r="B17" s="685"/>
      <c r="C17" s="578"/>
      <c r="D17" s="579"/>
      <c r="E17" s="579"/>
      <c r="F17" s="579"/>
      <c r="G17" s="580">
        <f>SUM(G18:G18)</f>
        <v>0</v>
      </c>
      <c r="H17" s="579"/>
      <c r="I17" s="579"/>
      <c r="J17" s="579"/>
      <c r="K17" s="687"/>
      <c r="L17" s="692">
        <f>SUM(L18:L18)</f>
        <v>0</v>
      </c>
      <c r="M17" s="693">
        <f>SUM(M18:M18)</f>
        <v>0</v>
      </c>
      <c r="N17" s="694">
        <f>SUM(N18:N18)</f>
        <v>0</v>
      </c>
      <c r="O17" s="579"/>
      <c r="P17" s="687"/>
      <c r="Q17" s="687"/>
      <c r="R17" s="689"/>
      <c r="S17" s="579"/>
      <c r="T17" s="691"/>
    </row>
    <row r="18" spans="1:21" s="250" customFormat="1">
      <c r="A18" s="427"/>
      <c r="B18" s="548"/>
      <c r="C18" s="372"/>
      <c r="D18" s="384"/>
      <c r="E18" s="372"/>
      <c r="F18" s="247"/>
      <c r="G18" s="432"/>
      <c r="H18" s="270"/>
      <c r="I18" s="247"/>
      <c r="J18" s="247"/>
      <c r="K18" s="472"/>
      <c r="L18" s="473"/>
      <c r="M18" s="268"/>
      <c r="N18" s="474"/>
      <c r="O18" s="287"/>
      <c r="P18" s="434"/>
      <c r="Q18" s="435"/>
      <c r="R18" s="436"/>
      <c r="S18" s="247"/>
      <c r="T18" s="433"/>
    </row>
    <row r="19" spans="1:21" s="216" customFormat="1">
      <c r="A19" s="684" t="s">
        <v>24</v>
      </c>
      <c r="B19" s="685"/>
      <c r="C19" s="578"/>
      <c r="D19" s="579"/>
      <c r="E19" s="579"/>
      <c r="F19" s="579"/>
      <c r="G19" s="580"/>
      <c r="H19" s="579"/>
      <c r="I19" s="579"/>
      <c r="J19" s="579"/>
      <c r="K19" s="687"/>
      <c r="L19" s="692">
        <f>SUM(L20:L20)</f>
        <v>0</v>
      </c>
      <c r="M19" s="688">
        <f>SUM(M20:M20)</f>
        <v>0</v>
      </c>
      <c r="N19" s="686">
        <f>SUM(N20:N20)</f>
        <v>0</v>
      </c>
      <c r="O19" s="579"/>
      <c r="P19" s="687"/>
      <c r="Q19" s="687"/>
      <c r="R19" s="689"/>
      <c r="S19" s="579"/>
      <c r="T19" s="691"/>
      <c r="U19" s="226"/>
    </row>
    <row r="20" spans="1:21" s="216" customFormat="1">
      <c r="A20" s="300"/>
      <c r="B20" s="301"/>
      <c r="C20" s="220"/>
      <c r="D20" s="220"/>
      <c r="E20" s="211"/>
      <c r="F20" s="211"/>
      <c r="G20" s="416"/>
      <c r="H20" s="211"/>
      <c r="I20" s="417"/>
      <c r="J20" s="417"/>
      <c r="K20" s="222"/>
      <c r="L20" s="222"/>
      <c r="M20" s="222"/>
      <c r="N20" s="530"/>
      <c r="O20" s="553"/>
      <c r="P20" s="554"/>
      <c r="Q20" s="227"/>
      <c r="R20" s="227"/>
      <c r="S20" s="555"/>
      <c r="T20" s="219"/>
      <c r="U20" s="226"/>
    </row>
    <row r="21" spans="1:21" s="250" customFormat="1">
      <c r="A21" s="684" t="s">
        <v>25</v>
      </c>
      <c r="B21" s="685"/>
      <c r="C21" s="578"/>
      <c r="D21" s="579"/>
      <c r="E21" s="579"/>
      <c r="F21" s="579"/>
      <c r="G21" s="580">
        <f>SUM(G22:G22)</f>
        <v>0</v>
      </c>
      <c r="H21" s="579"/>
      <c r="I21" s="579"/>
      <c r="J21" s="579"/>
      <c r="K21" s="687"/>
      <c r="L21" s="693">
        <f>SUM(L22:L22)</f>
        <v>0</v>
      </c>
      <c r="M21" s="693">
        <f>SUM(M22:M22)</f>
        <v>0</v>
      </c>
      <c r="N21" s="693">
        <f>SUM(N22:N22)</f>
        <v>0</v>
      </c>
      <c r="O21" s="579"/>
      <c r="P21" s="687"/>
      <c r="Q21" s="687"/>
      <c r="R21" s="689"/>
      <c r="S21" s="579"/>
      <c r="T21" s="691"/>
    </row>
    <row r="22" spans="1:21" s="250" customFormat="1">
      <c r="A22" s="251"/>
      <c r="B22" s="253"/>
      <c r="C22" s="252"/>
      <c r="D22" s="247"/>
      <c r="E22" s="247"/>
      <c r="F22" s="247"/>
      <c r="G22" s="261"/>
      <c r="H22" s="247"/>
      <c r="I22" s="247"/>
      <c r="J22" s="247"/>
      <c r="K22" s="246"/>
      <c r="L22" s="267"/>
      <c r="M22" s="268"/>
      <c r="N22" s="261"/>
      <c r="O22" s="247"/>
      <c r="P22" s="246"/>
      <c r="Q22" s="246"/>
      <c r="R22" s="248"/>
      <c r="S22" s="247"/>
      <c r="T22" s="249"/>
    </row>
    <row r="23" spans="1:21" s="250" customFormat="1">
      <c r="A23" s="684" t="s">
        <v>26</v>
      </c>
      <c r="B23" s="685"/>
      <c r="C23" s="578"/>
      <c r="D23" s="579"/>
      <c r="E23" s="579"/>
      <c r="F23" s="579"/>
      <c r="G23" s="580">
        <f>SUM(G24:G24)</f>
        <v>0</v>
      </c>
      <c r="H23" s="579"/>
      <c r="I23" s="579"/>
      <c r="J23" s="579"/>
      <c r="K23" s="687"/>
      <c r="L23" s="693">
        <f>SUM(L24:L24)</f>
        <v>0</v>
      </c>
      <c r="M23" s="693">
        <f>SUM(M24:M24)</f>
        <v>0</v>
      </c>
      <c r="N23" s="693">
        <f>SUM(N24:N24)</f>
        <v>0</v>
      </c>
      <c r="O23" s="579"/>
      <c r="P23" s="687"/>
      <c r="Q23" s="687"/>
      <c r="R23" s="689"/>
      <c r="S23" s="579"/>
      <c r="T23" s="691"/>
    </row>
    <row r="24" spans="1:21" s="250" customFormat="1">
      <c r="A24" s="251"/>
      <c r="B24" s="253"/>
      <c r="C24" s="252"/>
      <c r="D24" s="247"/>
      <c r="E24" s="247"/>
      <c r="F24" s="247"/>
      <c r="G24" s="261"/>
      <c r="H24" s="247"/>
      <c r="I24" s="247"/>
      <c r="J24" s="247"/>
      <c r="K24" s="246"/>
      <c r="L24" s="267"/>
      <c r="M24" s="268"/>
      <c r="N24" s="261"/>
      <c r="O24" s="247"/>
      <c r="P24" s="246"/>
      <c r="Q24" s="246"/>
      <c r="R24" s="248"/>
      <c r="S24" s="247"/>
      <c r="T24" s="249"/>
    </row>
    <row r="25" spans="1:21" s="216" customFormat="1">
      <c r="A25" s="684" t="s">
        <v>27</v>
      </c>
      <c r="B25" s="685"/>
      <c r="C25" s="578"/>
      <c r="D25" s="579"/>
      <c r="E25" s="579"/>
      <c r="F25" s="579"/>
      <c r="G25" s="686">
        <f>SUM(G26)</f>
        <v>0</v>
      </c>
      <c r="H25" s="579"/>
      <c r="I25" s="579"/>
      <c r="J25" s="579"/>
      <c r="K25" s="687"/>
      <c r="L25" s="773">
        <f>SUM(L26:L26)</f>
        <v>0</v>
      </c>
      <c r="M25" s="688">
        <f>SUM(M26:M26)</f>
        <v>0</v>
      </c>
      <c r="N25" s="688">
        <f>SUM(N26:N26)</f>
        <v>0</v>
      </c>
      <c r="O25" s="579"/>
      <c r="P25" s="687"/>
      <c r="Q25" s="687"/>
      <c r="R25" s="689"/>
      <c r="S25" s="579"/>
      <c r="T25" s="691"/>
      <c r="U25" s="228"/>
    </row>
    <row r="26" spans="1:21" s="250" customFormat="1" ht="52.5" customHeight="1">
      <c r="A26" s="766"/>
      <c r="C26" s="767"/>
      <c r="E26" s="768"/>
      <c r="G26" s="769"/>
      <c r="H26" s="770"/>
      <c r="I26" s="771"/>
      <c r="J26" s="772"/>
      <c r="K26" s="765"/>
      <c r="L26" s="850"/>
      <c r="M26" s="851"/>
      <c r="N26" s="852"/>
      <c r="O26" s="255"/>
      <c r="P26" s="775"/>
      <c r="Q26" s="776"/>
      <c r="R26" s="289"/>
      <c r="S26" s="777"/>
      <c r="T26" s="778"/>
    </row>
    <row r="27" spans="1:21" s="250" customFormat="1">
      <c r="A27" s="684" t="s">
        <v>28</v>
      </c>
      <c r="B27" s="685"/>
      <c r="C27" s="578"/>
      <c r="D27" s="579"/>
      <c r="E27" s="579"/>
      <c r="F27" s="579"/>
      <c r="G27" s="580">
        <f>SUM(G28:G28)</f>
        <v>0</v>
      </c>
      <c r="H27" s="579"/>
      <c r="I27" s="579"/>
      <c r="J27" s="579"/>
      <c r="K27" s="695"/>
      <c r="L27" s="688">
        <f>SUM(L28:L28)</f>
        <v>0</v>
      </c>
      <c r="M27" s="688">
        <f>SUM(M28:M28)</f>
        <v>0</v>
      </c>
      <c r="N27" s="688">
        <f>SUM(N28:N28)</f>
        <v>0</v>
      </c>
      <c r="O27" s="579"/>
      <c r="P27" s="687"/>
      <c r="Q27" s="687"/>
      <c r="R27" s="689"/>
      <c r="S27" s="579"/>
      <c r="T27" s="691"/>
    </row>
    <row r="28" spans="1:21" s="250" customFormat="1">
      <c r="A28" s="251"/>
      <c r="B28" s="253"/>
      <c r="C28" s="252"/>
      <c r="D28" s="247"/>
      <c r="E28" s="247"/>
      <c r="F28" s="247"/>
      <c r="G28" s="261"/>
      <c r="H28" s="247"/>
      <c r="I28" s="247"/>
      <c r="J28" s="247"/>
      <c r="K28" s="246"/>
      <c r="L28" s="267"/>
      <c r="M28" s="268"/>
      <c r="N28" s="261"/>
      <c r="O28" s="247"/>
      <c r="P28" s="246"/>
      <c r="Q28" s="246"/>
      <c r="R28" s="248"/>
      <c r="S28" s="247"/>
      <c r="T28" s="249"/>
    </row>
    <row r="29" spans="1:21" s="250" customFormat="1">
      <c r="A29" s="696"/>
      <c r="B29" s="697"/>
      <c r="C29" s="689"/>
      <c r="D29" s="687"/>
      <c r="E29" s="687"/>
      <c r="F29" s="687"/>
      <c r="G29" s="698">
        <f>SUM(G30:G30)</f>
        <v>0</v>
      </c>
      <c r="H29" s="687"/>
      <c r="I29" s="687"/>
      <c r="J29" s="687"/>
      <c r="K29" s="687"/>
      <c r="L29" s="693">
        <f>SUM(L30:L30)</f>
        <v>0</v>
      </c>
      <c r="M29" s="693">
        <f>SUM(M30:M30)</f>
        <v>0</v>
      </c>
      <c r="N29" s="693">
        <f>SUM(N30:N30)</f>
        <v>0</v>
      </c>
      <c r="O29" s="687"/>
      <c r="P29" s="687"/>
      <c r="Q29" s="687"/>
      <c r="R29" s="689"/>
      <c r="S29" s="687"/>
      <c r="T29" s="699"/>
    </row>
    <row r="30" spans="1:21" s="548" customFormat="1">
      <c r="A30" s="511"/>
      <c r="B30" s="511"/>
      <c r="C30" s="9"/>
      <c r="D30" s="9"/>
      <c r="E30" s="562"/>
      <c r="F30" s="563"/>
      <c r="G30" s="563"/>
      <c r="H30" s="563"/>
      <c r="I30" s="563"/>
      <c r="J30" s="563"/>
      <c r="K30" s="52"/>
      <c r="L30" s="52"/>
      <c r="M30" s="52"/>
      <c r="N30" s="52"/>
      <c r="O30" s="10"/>
      <c r="P30" s="10"/>
      <c r="Q30" s="11"/>
      <c r="R30" s="11"/>
      <c r="S30" s="247"/>
      <c r="T30" s="701"/>
      <c r="U30" s="702"/>
    </row>
    <row r="31" spans="1:21" s="250" customFormat="1">
      <c r="A31" s="684" t="s">
        <v>29</v>
      </c>
      <c r="B31" s="685"/>
      <c r="C31" s="578"/>
      <c r="D31" s="579"/>
      <c r="E31" s="579"/>
      <c r="F31" s="579"/>
      <c r="G31" s="580">
        <f>SUM(G32:G34)</f>
        <v>0</v>
      </c>
      <c r="H31" s="579"/>
      <c r="I31" s="579"/>
      <c r="J31" s="579"/>
      <c r="K31" s="687"/>
      <c r="L31" s="693">
        <f>SUM(L32:L34)</f>
        <v>0</v>
      </c>
      <c r="M31" s="693">
        <f>SUM(M32:M34)</f>
        <v>0</v>
      </c>
      <c r="N31" s="693">
        <f>SUM(N32:N34)</f>
        <v>0</v>
      </c>
      <c r="O31" s="579"/>
      <c r="P31" s="687"/>
      <c r="Q31" s="687"/>
      <c r="R31" s="689"/>
      <c r="S31" s="579"/>
      <c r="T31" s="691"/>
    </row>
    <row r="32" spans="1:21" s="8" customFormat="1" ht="15.75" customHeight="1">
      <c r="A32" s="251"/>
      <c r="B32" s="253"/>
      <c r="C32" s="252"/>
      <c r="D32" s="247"/>
      <c r="E32" s="247"/>
      <c r="F32" s="247"/>
      <c r="G32" s="261"/>
      <c r="H32" s="247"/>
      <c r="I32" s="247"/>
      <c r="J32" s="247"/>
      <c r="K32" s="246"/>
      <c r="L32" s="267"/>
      <c r="M32" s="268"/>
      <c r="N32" s="261"/>
      <c r="O32" s="247"/>
      <c r="P32" s="246"/>
      <c r="Q32" s="246"/>
      <c r="R32" s="248"/>
      <c r="S32" s="247"/>
      <c r="T32" s="249"/>
    </row>
    <row r="33" spans="1:20" s="8" customFormat="1" ht="15.75" customHeight="1">
      <c r="A33" s="243"/>
      <c r="B33" s="244"/>
      <c r="C33" s="252"/>
      <c r="D33" s="245"/>
      <c r="E33" s="245"/>
      <c r="F33" s="245"/>
      <c r="G33" s="262"/>
      <c r="H33" s="245"/>
      <c r="I33" s="245"/>
      <c r="J33" s="245"/>
      <c r="K33" s="246"/>
      <c r="L33" s="267"/>
      <c r="M33" s="268"/>
      <c r="N33" s="261"/>
      <c r="O33" s="247"/>
      <c r="P33" s="246"/>
      <c r="Q33" s="246"/>
      <c r="R33" s="248"/>
      <c r="S33" s="247"/>
      <c r="T33" s="249"/>
    </row>
    <row r="34" spans="1:20" s="8" customFormat="1" ht="15.75" customHeight="1">
      <c r="A34" s="154"/>
      <c r="B34" s="166"/>
      <c r="C34" s="168"/>
      <c r="D34" s="79"/>
      <c r="E34" s="73"/>
      <c r="F34" s="166"/>
      <c r="G34" s="263"/>
      <c r="H34" s="166"/>
      <c r="I34" s="166"/>
      <c r="J34" s="166"/>
      <c r="K34" s="166"/>
      <c r="L34" s="263"/>
      <c r="M34" s="263"/>
      <c r="N34" s="263"/>
      <c r="O34" s="256"/>
      <c r="P34" s="155"/>
      <c r="Q34" s="155"/>
      <c r="R34" s="14"/>
      <c r="S34" s="161"/>
      <c r="T34" s="160"/>
    </row>
    <row r="35" spans="1:20" s="8" customFormat="1" ht="15.75" customHeight="1">
      <c r="A35" s="63"/>
      <c r="B35" s="64"/>
      <c r="C35" s="59"/>
      <c r="D35" s="59"/>
      <c r="E35" s="59"/>
      <c r="F35" s="59"/>
      <c r="G35" s="264"/>
      <c r="H35" s="59"/>
      <c r="I35" s="59"/>
      <c r="J35" s="59"/>
      <c r="K35" s="145"/>
      <c r="L35" s="145"/>
      <c r="M35" s="145"/>
      <c r="N35" s="104"/>
      <c r="O35" s="65"/>
      <c r="P35" s="51"/>
      <c r="Q35" s="66"/>
      <c r="R35" s="66"/>
      <c r="S35" s="61"/>
      <c r="T35" s="62"/>
    </row>
    <row r="36" spans="1:20" s="8" customFormat="1" ht="15.75" customHeight="1">
      <c r="A36" s="63"/>
      <c r="B36" s="64"/>
      <c r="C36" s="59"/>
      <c r="D36" s="59"/>
      <c r="E36" s="59"/>
      <c r="F36" s="59"/>
      <c r="G36" s="264"/>
      <c r="H36" s="59"/>
      <c r="I36" s="59"/>
      <c r="J36" s="59"/>
      <c r="K36" s="145"/>
      <c r="L36" s="145"/>
      <c r="M36" s="145"/>
      <c r="N36" s="104"/>
      <c r="O36" s="65"/>
      <c r="P36" s="51"/>
      <c r="Q36" s="66"/>
      <c r="R36" s="66"/>
      <c r="S36" s="61"/>
      <c r="T36" s="62"/>
    </row>
    <row r="37" spans="1:20" s="8" customFormat="1" ht="15.75" customHeight="1">
      <c r="A37" s="63"/>
      <c r="B37" s="64"/>
      <c r="C37" s="59"/>
      <c r="D37" s="59"/>
      <c r="E37" s="59"/>
      <c r="F37" s="59"/>
      <c r="G37" s="264"/>
      <c r="H37" s="59"/>
      <c r="I37" s="59"/>
      <c r="J37" s="59"/>
      <c r="K37" s="145"/>
      <c r="L37" s="145"/>
      <c r="M37" s="145"/>
      <c r="N37" s="104"/>
      <c r="O37" s="65"/>
      <c r="P37" s="51"/>
      <c r="Q37" s="66"/>
      <c r="R37" s="66"/>
      <c r="S37" s="61"/>
      <c r="T37" s="62"/>
    </row>
    <row r="38" spans="1:20" s="8" customFormat="1" ht="30" customHeight="1">
      <c r="A38" s="57"/>
      <c r="B38" s="58"/>
      <c r="C38" s="56"/>
      <c r="D38" s="56"/>
      <c r="E38" s="56"/>
      <c r="F38" s="56"/>
      <c r="G38" s="265"/>
      <c r="H38" s="20"/>
      <c r="I38" s="20"/>
      <c r="J38" s="20"/>
      <c r="K38" s="146"/>
      <c r="L38" s="146"/>
      <c r="M38" s="146"/>
      <c r="N38" s="147"/>
      <c r="O38" s="257"/>
      <c r="P38" s="70"/>
      <c r="Q38" s="55"/>
      <c r="R38" s="55"/>
      <c r="S38" s="21"/>
      <c r="T38" s="22"/>
    </row>
    <row r="39" spans="1:20" ht="13.5" thickBot="1">
      <c r="A39" s="170"/>
      <c r="B39" s="171"/>
      <c r="C39" s="172"/>
      <c r="D39" s="172"/>
      <c r="E39" s="172"/>
      <c r="F39" s="172"/>
      <c r="G39" s="266"/>
      <c r="H39" s="173"/>
      <c r="I39" s="173"/>
      <c r="J39" s="173"/>
      <c r="K39" s="174"/>
      <c r="L39" s="174"/>
      <c r="M39" s="174"/>
      <c r="N39" s="174"/>
      <c r="O39" s="258"/>
      <c r="P39" s="175"/>
      <c r="Q39" s="176"/>
      <c r="R39" s="176"/>
      <c r="S39" s="177"/>
      <c r="T39" s="178"/>
    </row>
    <row r="40" spans="1:20" ht="16.5" thickBot="1">
      <c r="A40" s="900" t="s">
        <v>128</v>
      </c>
      <c r="B40" s="901"/>
      <c r="C40" s="901"/>
      <c r="D40" s="901"/>
      <c r="E40" s="901"/>
      <c r="F40" s="901"/>
      <c r="G40" s="901"/>
      <c r="H40" s="901"/>
      <c r="I40" s="901"/>
      <c r="J40" s="901"/>
      <c r="K40" s="902"/>
      <c r="L40" s="128">
        <f>L6+L9+L11+L13+L15+L17+L19+L21+L23+L25+L27+L29+L31</f>
        <v>0</v>
      </c>
      <c r="M40" s="128">
        <f>M6+M9+M11+M13+M15+M17+M19+M21+M23+M25+M27+M29+M31</f>
        <v>0</v>
      </c>
      <c r="N40" s="128">
        <f>N6+N9+N11+N13+N15+N17+N19+N21+N23+N25+N27+N29+N31</f>
        <v>0</v>
      </c>
      <c r="O40" s="259"/>
      <c r="P40" s="903"/>
      <c r="Q40" s="904"/>
      <c r="R40" s="904"/>
      <c r="S40" s="904"/>
      <c r="T40" s="905"/>
    </row>
    <row r="48" spans="1:20">
      <c r="L48" s="42"/>
    </row>
    <row r="49" spans="12:12">
      <c r="L49" s="42"/>
    </row>
    <row r="50" spans="12:12">
      <c r="L50" s="42"/>
    </row>
  </sheetData>
  <mergeCells count="18">
    <mergeCell ref="A1:T1"/>
    <mergeCell ref="P4:R4"/>
    <mergeCell ref="A4:A5"/>
    <mergeCell ref="C4:C5"/>
    <mergeCell ref="D4:D5"/>
    <mergeCell ref="E4:E5"/>
    <mergeCell ref="B4:B5"/>
    <mergeCell ref="F4:F5"/>
    <mergeCell ref="C3:T3"/>
    <mergeCell ref="A40:K40"/>
    <mergeCell ref="P40:T40"/>
    <mergeCell ref="T4:T5"/>
    <mergeCell ref="S4:S5"/>
    <mergeCell ref="K4:N4"/>
    <mergeCell ref="G4:G5"/>
    <mergeCell ref="J4:J5"/>
    <mergeCell ref="I4:I5"/>
    <mergeCell ref="H4:H5"/>
  </mergeCells>
  <phoneticPr fontId="17" type="noConversion"/>
  <pageMargins left="0.27559055118110198" right="0.27559055118110198" top="0.39370078740157499" bottom="0.39370078740157499" header="0.23622047244094499" footer="0.196850393700787"/>
  <pageSetup paperSize="9" scale="32" orientation="portrait" r:id="rId1"/>
  <headerFooter alignWithMargins="0">
    <oddHeader>&amp;L&amp;"Arial,Bold"CARE International in XXXX&amp;C&amp;"Arial,Bold"Donor Contract Management &amp; Project Information Matrix</oddHeader>
    <oddFooter>&amp;L&amp;F / &amp;A&amp;R&amp;P / &amp;N</oddFooter>
  </headerFooter>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68"/>
  <sheetViews>
    <sheetView showGridLines="0" zoomScale="74" zoomScaleNormal="74" workbookViewId="0">
      <pane xSplit="1" ySplit="7" topLeftCell="B8" activePane="bottomRight" state="frozen"/>
      <selection pane="topRight" activeCell="B1" sqref="B1"/>
      <selection pane="bottomLeft" activeCell="A8" sqref="A8"/>
      <selection pane="bottomRight" activeCell="J11" sqref="J11:N11"/>
    </sheetView>
  </sheetViews>
  <sheetFormatPr defaultColWidth="8.85546875" defaultRowHeight="12.75"/>
  <cols>
    <col min="1" max="1" width="17.42578125" customWidth="1"/>
    <col min="2" max="2" width="13.42578125" customWidth="1"/>
    <col min="3" max="3" width="15.42578125" customWidth="1"/>
    <col min="4" max="4" width="18.28515625" customWidth="1"/>
    <col min="5" max="5" width="34.28515625" customWidth="1"/>
    <col min="6" max="6" width="15" customWidth="1"/>
    <col min="7" max="7" width="16.42578125" customWidth="1"/>
    <col min="8" max="8" width="19.28515625" customWidth="1"/>
    <col min="9" max="9" width="29.42578125" customWidth="1"/>
    <col min="10" max="10" width="12.85546875" style="34" customWidth="1"/>
    <col min="11" max="11" width="14.42578125" customWidth="1"/>
    <col min="12" max="12" width="12.28515625" customWidth="1"/>
    <col min="13" max="13" width="21.140625" customWidth="1"/>
    <col min="14" max="14" width="21.85546875" customWidth="1"/>
    <col min="15" max="15" width="19.28515625" customWidth="1"/>
    <col min="16" max="16" width="4" customWidth="1"/>
  </cols>
  <sheetData>
    <row r="1" spans="1:15" ht="30" customHeight="1" thickBot="1">
      <c r="A1" s="885">
        <f>+Summary!A2</f>
        <v>0</v>
      </c>
      <c r="B1" s="886"/>
      <c r="C1" s="886"/>
      <c r="D1" s="886"/>
      <c r="E1" s="886"/>
      <c r="F1" s="886"/>
      <c r="G1" s="886"/>
      <c r="H1" s="886"/>
      <c r="I1" s="886"/>
      <c r="J1" s="886"/>
      <c r="K1" s="886"/>
      <c r="L1" s="886"/>
      <c r="M1" s="886"/>
      <c r="N1" s="886"/>
      <c r="O1" s="887"/>
    </row>
    <row r="2" spans="1:15">
      <c r="A2" s="7"/>
      <c r="B2" s="7"/>
      <c r="C2" s="7"/>
      <c r="D2" s="7"/>
      <c r="E2" s="7"/>
      <c r="F2" s="7"/>
      <c r="G2" s="7"/>
      <c r="H2" s="7"/>
      <c r="I2" s="7"/>
      <c r="J2" s="33"/>
      <c r="K2" s="7"/>
      <c r="L2" s="7"/>
      <c r="M2" s="7"/>
      <c r="N2" s="7"/>
      <c r="O2" s="7"/>
    </row>
    <row r="3" spans="1:15" ht="13.5" thickBot="1">
      <c r="A3" s="7"/>
      <c r="B3" s="7"/>
      <c r="C3" s="7"/>
      <c r="D3" s="7"/>
      <c r="E3" s="7"/>
      <c r="F3" s="7"/>
      <c r="G3" s="7"/>
      <c r="H3" s="7"/>
      <c r="I3" s="7"/>
      <c r="J3" s="33"/>
      <c r="K3" s="7"/>
      <c r="L3" s="7"/>
      <c r="M3" s="7"/>
      <c r="N3" s="7"/>
      <c r="O3" s="7"/>
    </row>
    <row r="4" spans="1:15" s="8" customFormat="1" ht="30" customHeight="1" thickBot="1">
      <c r="A4" s="919" t="s">
        <v>47</v>
      </c>
      <c r="B4" s="922"/>
      <c r="C4" s="922"/>
      <c r="D4" s="922"/>
      <c r="E4" s="922"/>
      <c r="F4" s="922"/>
      <c r="G4" s="922"/>
      <c r="H4" s="922"/>
      <c r="I4" s="922"/>
      <c r="J4" s="922"/>
      <c r="K4" s="922"/>
      <c r="L4" s="922"/>
      <c r="M4" s="922"/>
      <c r="N4" s="922"/>
      <c r="O4" s="923"/>
    </row>
    <row r="5" spans="1:15" s="8" customFormat="1" ht="12.75" customHeight="1">
      <c r="A5" s="891" t="s">
        <v>110</v>
      </c>
      <c r="B5" s="893" t="s">
        <v>101</v>
      </c>
      <c r="C5" s="917" t="s">
        <v>111</v>
      </c>
      <c r="D5" s="893" t="s">
        <v>112</v>
      </c>
      <c r="E5" s="893" t="s">
        <v>113</v>
      </c>
      <c r="F5" s="912" t="s">
        <v>114</v>
      </c>
      <c r="G5" s="913"/>
      <c r="H5" s="929"/>
      <c r="I5" s="930"/>
      <c r="J5" s="909" t="s">
        <v>103</v>
      </c>
      <c r="K5" s="910"/>
      <c r="L5" s="927"/>
      <c r="M5" s="893" t="s">
        <v>45</v>
      </c>
      <c r="N5" s="893" t="s">
        <v>115</v>
      </c>
      <c r="O5" s="906" t="s">
        <v>116</v>
      </c>
    </row>
    <row r="6" spans="1:15" s="8" customFormat="1" ht="57" customHeight="1">
      <c r="A6" s="931"/>
      <c r="B6" s="928"/>
      <c r="C6" s="925"/>
      <c r="D6" s="924"/>
      <c r="E6" s="924"/>
      <c r="F6" s="241" t="s">
        <v>150</v>
      </c>
      <c r="G6" s="241" t="s">
        <v>52</v>
      </c>
      <c r="H6" s="242" t="s">
        <v>151</v>
      </c>
      <c r="I6" s="242" t="s">
        <v>152</v>
      </c>
      <c r="J6" s="269" t="s">
        <v>117</v>
      </c>
      <c r="K6" s="241" t="s">
        <v>118</v>
      </c>
      <c r="L6" s="241" t="s">
        <v>119</v>
      </c>
      <c r="M6" s="924"/>
      <c r="N6" s="924"/>
      <c r="O6" s="926"/>
    </row>
    <row r="7" spans="1:15" s="250" customFormat="1">
      <c r="A7" s="576" t="s">
        <v>48</v>
      </c>
      <c r="B7" s="577"/>
      <c r="C7" s="578"/>
      <c r="D7" s="579"/>
      <c r="E7" s="579"/>
      <c r="F7" s="580"/>
      <c r="G7" s="581">
        <f>SUM(G8:G9)</f>
        <v>0</v>
      </c>
      <c r="H7" s="582">
        <f>SUM(H8:H9)</f>
        <v>0</v>
      </c>
      <c r="I7" s="583">
        <f>SUM(I8:I9)</f>
        <v>0</v>
      </c>
      <c r="J7" s="584"/>
      <c r="K7" s="579"/>
      <c r="L7" s="579"/>
      <c r="M7" s="579"/>
      <c r="N7" s="579"/>
      <c r="O7" s="585"/>
    </row>
    <row r="8" spans="1:15" s="515" customFormat="1">
      <c r="A8" s="522"/>
      <c r="B8" s="374"/>
      <c r="C8" s="463"/>
      <c r="D8" s="463"/>
      <c r="E8" s="371"/>
      <c r="F8" s="763"/>
      <c r="G8" s="438"/>
      <c r="H8" s="512"/>
      <c r="I8" s="512"/>
      <c r="J8" s="463"/>
      <c r="K8" s="513"/>
      <c r="L8" s="513"/>
      <c r="M8" s="371"/>
      <c r="N8" s="371"/>
      <c r="O8" s="514"/>
    </row>
    <row r="9" spans="1:15" s="250" customFormat="1">
      <c r="A9" s="273"/>
      <c r="B9" s="270"/>
      <c r="C9" s="252"/>
      <c r="D9" s="247"/>
      <c r="E9" s="247"/>
      <c r="F9" s="261"/>
      <c r="G9" s="438"/>
      <c r="H9" s="439"/>
      <c r="I9" s="439"/>
      <c r="J9" s="271"/>
      <c r="K9" s="247"/>
      <c r="L9" s="247"/>
      <c r="M9" s="247"/>
      <c r="N9" s="247"/>
      <c r="O9" s="272"/>
    </row>
    <row r="10" spans="1:15" s="250" customFormat="1">
      <c r="A10" s="576" t="s">
        <v>19</v>
      </c>
      <c r="B10" s="577"/>
      <c r="C10" s="578"/>
      <c r="D10" s="579"/>
      <c r="E10" s="579"/>
      <c r="F10" s="580"/>
      <c r="G10" s="581">
        <f>SUM(G11:G11)</f>
        <v>0</v>
      </c>
      <c r="H10" s="582">
        <f>SUM(H11:H11)</f>
        <v>0</v>
      </c>
      <c r="I10" s="583">
        <f>SUM(I11:I11)</f>
        <v>0</v>
      </c>
      <c r="J10" s="584"/>
      <c r="K10" s="579"/>
      <c r="L10" s="579"/>
      <c r="M10" s="579"/>
      <c r="N10" s="579"/>
      <c r="O10" s="585"/>
    </row>
    <row r="11" spans="1:15">
      <c r="A11" s="853"/>
      <c r="B11" s="854"/>
      <c r="C11" s="855"/>
      <c r="D11" s="856"/>
      <c r="E11" s="854"/>
      <c r="F11" s="857"/>
      <c r="G11" s="858"/>
      <c r="H11" s="859">
        <v>0</v>
      </c>
      <c r="I11" s="859">
        <f>G11</f>
        <v>0</v>
      </c>
      <c r="J11" s="860"/>
      <c r="K11" s="861"/>
      <c r="L11" s="861"/>
      <c r="M11" s="862"/>
      <c r="N11" s="863"/>
      <c r="O11" s="864"/>
    </row>
    <row r="12" spans="1:15">
      <c r="A12" s="106"/>
      <c r="B12" s="59"/>
      <c r="C12" s="117"/>
      <c r="D12" s="107"/>
      <c r="E12" s="59"/>
      <c r="F12" s="145"/>
      <c r="G12" s="440"/>
      <c r="H12" s="586"/>
      <c r="I12" s="586"/>
      <c r="J12" s="71"/>
      <c r="K12" s="72"/>
      <c r="L12" s="72"/>
      <c r="M12" s="207"/>
      <c r="N12" s="66"/>
      <c r="O12" s="62"/>
    </row>
    <row r="13" spans="1:15" s="250" customFormat="1">
      <c r="A13" s="576" t="s">
        <v>20</v>
      </c>
      <c r="B13" s="577"/>
      <c r="C13" s="578"/>
      <c r="D13" s="579"/>
      <c r="E13" s="579"/>
      <c r="F13" s="580"/>
      <c r="G13" s="581">
        <f>SUM(G14:G15)</f>
        <v>0</v>
      </c>
      <c r="H13" s="583">
        <f>SUM(H14:H15)</f>
        <v>0</v>
      </c>
      <c r="I13" s="583">
        <f>SUM(I14:I15)</f>
        <v>0</v>
      </c>
      <c r="J13" s="584"/>
      <c r="K13" s="579"/>
      <c r="L13" s="579"/>
      <c r="M13" s="579"/>
      <c r="N13" s="579"/>
      <c r="O13" s="585"/>
    </row>
    <row r="14" spans="1:15">
      <c r="A14" s="558"/>
      <c r="B14" s="760"/>
      <c r="C14" s="785"/>
      <c r="D14" s="559"/>
      <c r="E14" s="485"/>
      <c r="F14" s="218"/>
      <c r="G14" s="736"/>
      <c r="H14" s="523"/>
      <c r="I14" s="523"/>
      <c r="J14" s="560"/>
      <c r="K14" s="561"/>
      <c r="L14" s="561"/>
      <c r="M14" s="229"/>
      <c r="N14" s="391"/>
      <c r="O14" s="392"/>
    </row>
    <row r="15" spans="1:15">
      <c r="A15" s="90"/>
      <c r="B15" s="814"/>
      <c r="C15" s="240"/>
      <c r="D15" s="830"/>
      <c r="E15" s="814"/>
      <c r="G15" s="442">
        <f>+F15*'Secured Appeal Funds'!Q3</f>
        <v>0</v>
      </c>
      <c r="H15" s="443"/>
      <c r="I15" s="443"/>
      <c r="J15" s="76"/>
      <c r="K15" s="77"/>
      <c r="L15" s="831"/>
      <c r="M15" s="274"/>
      <c r="N15" s="60"/>
      <c r="O15" s="78"/>
    </row>
    <row r="16" spans="1:15" s="250" customFormat="1">
      <c r="A16" s="576" t="s">
        <v>21</v>
      </c>
      <c r="B16" s="577"/>
      <c r="C16" s="578"/>
      <c r="D16" s="579"/>
      <c r="E16" s="579"/>
      <c r="F16" s="580"/>
      <c r="G16" s="581">
        <f>SUM(G17:G18)</f>
        <v>0</v>
      </c>
      <c r="H16" s="581">
        <f>SUM(H17:H18)</f>
        <v>0</v>
      </c>
      <c r="I16" s="581">
        <f>SUM(I17:I18)</f>
        <v>0</v>
      </c>
      <c r="J16" s="584"/>
      <c r="K16" s="579"/>
      <c r="L16" s="579"/>
      <c r="M16" s="579"/>
      <c r="N16" s="579"/>
      <c r="O16" s="585"/>
    </row>
    <row r="17" spans="1:15" s="250" customFormat="1">
      <c r="A17" s="273"/>
      <c r="B17" s="270"/>
      <c r="C17" s="252"/>
      <c r="D17" s="247"/>
      <c r="E17" s="247"/>
      <c r="F17" s="261"/>
      <c r="G17" s="438"/>
      <c r="H17" s="439"/>
      <c r="I17" s="439"/>
      <c r="J17" s="271"/>
      <c r="K17" s="247"/>
      <c r="L17" s="247"/>
      <c r="M17" s="247"/>
      <c r="N17" s="247"/>
      <c r="O17" s="272"/>
    </row>
    <row r="18" spans="1:15" s="250" customFormat="1">
      <c r="A18" s="273"/>
      <c r="B18" s="270"/>
      <c r="C18" s="252"/>
      <c r="D18" s="247"/>
      <c r="E18" s="247"/>
      <c r="F18" s="261"/>
      <c r="H18" s="439"/>
      <c r="I18" s="439"/>
      <c r="J18" s="271"/>
      <c r="K18" s="247"/>
      <c r="L18" s="247"/>
      <c r="M18" s="247"/>
      <c r="N18" s="247"/>
      <c r="O18" s="272"/>
    </row>
    <row r="19" spans="1:15" s="250" customFormat="1">
      <c r="A19" s="576" t="s">
        <v>22</v>
      </c>
      <c r="B19" s="577"/>
      <c r="C19" s="578"/>
      <c r="D19" s="579"/>
      <c r="E19" s="579"/>
      <c r="F19" s="580"/>
      <c r="G19" s="581">
        <f>SUM(G20:G22)</f>
        <v>0</v>
      </c>
      <c r="H19" s="581">
        <f>SUM(H20:H22)</f>
        <v>0</v>
      </c>
      <c r="I19" s="581">
        <f>SUM(I20:I22)</f>
        <v>0</v>
      </c>
      <c r="J19" s="584"/>
      <c r="K19" s="579"/>
      <c r="L19" s="579"/>
      <c r="M19" s="579"/>
      <c r="N19" s="579"/>
      <c r="O19" s="585"/>
    </row>
    <row r="20" spans="1:15" s="529" customFormat="1">
      <c r="A20" s="522"/>
      <c r="B20" s="812"/>
      <c r="C20" s="812"/>
      <c r="D20" s="815"/>
      <c r="E20" s="814"/>
      <c r="F20" s="527"/>
      <c r="G20" s="817"/>
      <c r="H20" s="819"/>
      <c r="I20" s="824"/>
      <c r="J20" s="825"/>
      <c r="K20" s="822"/>
      <c r="L20" s="823"/>
      <c r="M20" s="822"/>
      <c r="N20" s="418"/>
      <c r="O20" s="528"/>
    </row>
    <row r="21" spans="1:15" s="529" customFormat="1">
      <c r="A21" s="522"/>
      <c r="B21" s="813"/>
      <c r="C21" s="812"/>
      <c r="D21" s="811"/>
      <c r="E21" s="814"/>
      <c r="F21" s="527"/>
      <c r="G21" s="817"/>
      <c r="H21" s="818"/>
      <c r="I21" s="824"/>
      <c r="J21" s="821"/>
      <c r="K21" s="826"/>
      <c r="L21" s="820"/>
      <c r="M21" s="822"/>
      <c r="N21" s="418"/>
      <c r="O21" s="528"/>
    </row>
    <row r="22" spans="1:15" s="529" customFormat="1">
      <c r="A22" s="522"/>
      <c r="B22" s="813"/>
      <c r="C22" s="812"/>
      <c r="D22" s="811"/>
      <c r="E22" s="814"/>
      <c r="F22" s="527"/>
      <c r="G22" s="816"/>
      <c r="H22" s="818"/>
      <c r="I22" s="824"/>
      <c r="J22" s="821"/>
      <c r="K22" s="826"/>
      <c r="L22" s="820"/>
      <c r="M22" s="822"/>
      <c r="N22" s="418"/>
      <c r="O22" s="528"/>
    </row>
    <row r="23" spans="1:15" s="302" customFormat="1">
      <c r="A23" s="284"/>
      <c r="B23" s="234"/>
      <c r="C23" s="303"/>
      <c r="D23" s="234"/>
      <c r="E23" s="234"/>
      <c r="F23" s="304"/>
      <c r="G23" s="429"/>
      <c r="H23" s="444"/>
      <c r="I23" s="444"/>
      <c r="J23" s="305"/>
      <c r="K23" s="234"/>
      <c r="L23" s="234"/>
      <c r="M23" s="234"/>
      <c r="N23" s="234"/>
      <c r="O23" s="306"/>
    </row>
    <row r="24" spans="1:15" s="250" customFormat="1">
      <c r="A24" s="576" t="s">
        <v>23</v>
      </c>
      <c r="B24" s="577"/>
      <c r="C24" s="578"/>
      <c r="D24" s="579"/>
      <c r="E24" s="579"/>
      <c r="F24" s="580"/>
      <c r="G24" s="581">
        <f>SUM(G25:G25)</f>
        <v>0</v>
      </c>
      <c r="H24" s="581">
        <f>SUM(H25:H25)</f>
        <v>0</v>
      </c>
      <c r="I24" s="581">
        <f>SUM(I25:I25)</f>
        <v>0</v>
      </c>
      <c r="J24" s="584"/>
      <c r="K24" s="579"/>
      <c r="L24" s="579"/>
      <c r="M24" s="579"/>
      <c r="N24" s="579"/>
      <c r="O24" s="585"/>
    </row>
    <row r="25" spans="1:15">
      <c r="A25" s="208"/>
      <c r="B25" s="231"/>
      <c r="C25" s="231"/>
      <c r="D25" s="232"/>
      <c r="E25" s="231"/>
      <c r="F25" s="104"/>
      <c r="G25" s="442"/>
      <c r="H25" s="443"/>
      <c r="I25" s="443"/>
      <c r="J25" s="76"/>
      <c r="K25" s="77"/>
      <c r="L25" s="77"/>
      <c r="M25" s="233"/>
      <c r="N25" s="60"/>
      <c r="O25" s="78"/>
    </row>
    <row r="26" spans="1:15">
      <c r="A26" s="208"/>
      <c r="B26" s="231"/>
      <c r="C26" s="231"/>
      <c r="D26" s="232"/>
      <c r="E26" s="231"/>
      <c r="F26" s="104"/>
      <c r="G26" s="442"/>
      <c r="H26" s="443"/>
      <c r="I26" s="443"/>
      <c r="J26" s="76"/>
      <c r="K26" s="77"/>
      <c r="L26" s="77"/>
      <c r="M26" s="233"/>
      <c r="N26" s="60"/>
      <c r="O26" s="78"/>
    </row>
    <row r="27" spans="1:15" s="250" customFormat="1">
      <c r="A27" s="576" t="s">
        <v>24</v>
      </c>
      <c r="B27" s="577"/>
      <c r="C27" s="578"/>
      <c r="D27" s="579"/>
      <c r="E27" s="579"/>
      <c r="F27" s="580"/>
      <c r="G27" s="581">
        <f>SUM(G28:G29)</f>
        <v>0</v>
      </c>
      <c r="H27" s="581">
        <f>SUM(H28:H29)</f>
        <v>0</v>
      </c>
      <c r="I27" s="581">
        <f>SUM(I28:I29)</f>
        <v>0</v>
      </c>
      <c r="J27" s="584"/>
      <c r="K27" s="579"/>
      <c r="L27" s="579"/>
      <c r="M27" s="579"/>
      <c r="N27" s="579"/>
      <c r="O27" s="585"/>
    </row>
    <row r="28" spans="1:15">
      <c r="A28" s="414"/>
      <c r="B28" s="415"/>
      <c r="C28" s="212"/>
      <c r="D28" s="387"/>
      <c r="E28" s="212"/>
      <c r="F28" s="557"/>
      <c r="G28" s="445"/>
      <c r="H28" s="446"/>
      <c r="I28" s="446"/>
      <c r="J28" s="388"/>
      <c r="K28" s="389"/>
      <c r="L28" s="389"/>
      <c r="M28" s="390"/>
      <c r="N28" s="391"/>
      <c r="O28" s="91"/>
    </row>
    <row r="29" spans="1:15">
      <c r="A29" s="106"/>
      <c r="B29" s="59"/>
      <c r="C29" s="59"/>
      <c r="D29" s="107"/>
      <c r="E29" s="59"/>
      <c r="F29" s="145"/>
      <c r="G29" s="440"/>
      <c r="H29" s="441"/>
      <c r="I29" s="441"/>
      <c r="J29" s="71"/>
      <c r="K29" s="72"/>
      <c r="L29" s="72"/>
      <c r="M29" s="72"/>
      <c r="N29" s="60"/>
      <c r="O29" s="78"/>
    </row>
    <row r="30" spans="1:15" s="250" customFormat="1">
      <c r="A30" s="576" t="s">
        <v>25</v>
      </c>
      <c r="B30" s="577"/>
      <c r="C30" s="578"/>
      <c r="D30" s="579"/>
      <c r="E30" s="579"/>
      <c r="F30" s="580"/>
      <c r="G30" s="581">
        <f>SUM(G31:G32)</f>
        <v>0</v>
      </c>
      <c r="H30" s="581">
        <f>SUM(H31:H32)</f>
        <v>0</v>
      </c>
      <c r="I30" s="581">
        <f>SUM(I31:I32)</f>
        <v>0</v>
      </c>
      <c r="J30" s="584"/>
      <c r="K30" s="579"/>
      <c r="L30" s="579"/>
      <c r="M30" s="579"/>
      <c r="N30" s="579"/>
      <c r="O30" s="585"/>
    </row>
    <row r="31" spans="1:15" s="250" customFormat="1">
      <c r="A31" s="795"/>
      <c r="B31" s="792"/>
      <c r="C31" s="793"/>
      <c r="D31" s="794"/>
      <c r="E31" s="792"/>
      <c r="F31" s="261"/>
      <c r="G31" s="438"/>
      <c r="H31" s="439"/>
      <c r="I31" s="439"/>
      <c r="J31" s="271"/>
      <c r="K31" s="247"/>
      <c r="L31" s="247"/>
      <c r="M31" s="247"/>
      <c r="N31" s="247"/>
      <c r="O31" s="272"/>
    </row>
    <row r="32" spans="1:15" s="250" customFormat="1">
      <c r="A32" s="273"/>
      <c r="B32" s="270"/>
      <c r="C32" s="252"/>
      <c r="D32" s="247"/>
      <c r="E32" s="247"/>
      <c r="F32" s="261"/>
      <c r="G32" s="438"/>
      <c r="H32" s="439"/>
      <c r="I32" s="439"/>
      <c r="J32" s="271"/>
      <c r="K32" s="247"/>
      <c r="L32" s="247"/>
      <c r="M32" s="247"/>
      <c r="N32" s="247"/>
      <c r="O32" s="272"/>
    </row>
    <row r="33" spans="1:15" s="250" customFormat="1">
      <c r="A33" s="576" t="s">
        <v>26</v>
      </c>
      <c r="B33" s="577"/>
      <c r="C33" s="578"/>
      <c r="D33" s="579"/>
      <c r="E33" s="579"/>
      <c r="F33" s="580"/>
      <c r="G33" s="581">
        <f>SUM(G34:G34)</f>
        <v>0</v>
      </c>
      <c r="H33" s="581">
        <f>SUM(H34:H34)</f>
        <v>0</v>
      </c>
      <c r="I33" s="581">
        <f>SUM(I34:I34)</f>
        <v>0</v>
      </c>
      <c r="J33" s="584"/>
      <c r="K33" s="579"/>
      <c r="L33" s="579"/>
      <c r="M33" s="579"/>
      <c r="N33" s="579"/>
      <c r="O33" s="585"/>
    </row>
    <row r="34" spans="1:15" s="250" customFormat="1">
      <c r="A34" s="273"/>
      <c r="B34" s="270"/>
      <c r="C34" s="252"/>
      <c r="D34" s="247"/>
      <c r="E34" s="247"/>
      <c r="F34" s="261"/>
      <c r="G34" s="438"/>
      <c r="H34" s="439"/>
      <c r="I34" s="439"/>
      <c r="J34" s="271"/>
      <c r="K34" s="247"/>
      <c r="L34" s="247"/>
      <c r="M34" s="247"/>
      <c r="N34" s="247"/>
      <c r="O34" s="272"/>
    </row>
    <row r="35" spans="1:15" s="250" customFormat="1">
      <c r="A35" s="273"/>
      <c r="B35" s="270"/>
      <c r="C35" s="252"/>
      <c r="D35" s="247"/>
      <c r="E35" s="247"/>
      <c r="F35" s="261"/>
      <c r="G35" s="438"/>
      <c r="H35" s="439"/>
      <c r="I35" s="439"/>
      <c r="J35" s="271"/>
      <c r="K35" s="247"/>
      <c r="L35" s="247"/>
      <c r="M35" s="247"/>
      <c r="N35" s="247"/>
      <c r="O35" s="272"/>
    </row>
    <row r="36" spans="1:15" s="250" customFormat="1">
      <c r="A36" s="576" t="s">
        <v>27</v>
      </c>
      <c r="B36" s="577"/>
      <c r="C36" s="578"/>
      <c r="D36" s="579"/>
      <c r="E36" s="579"/>
      <c r="F36" s="580"/>
      <c r="G36" s="581">
        <f>SUM(G37:G38)</f>
        <v>0</v>
      </c>
      <c r="H36" s="581">
        <f>SUM(H37:H38)</f>
        <v>0</v>
      </c>
      <c r="I36" s="581">
        <f>SUM(I37:I38)</f>
        <v>0</v>
      </c>
      <c r="J36" s="584"/>
      <c r="K36" s="579"/>
      <c r="L36" s="579"/>
      <c r="M36" s="579"/>
      <c r="N36" s="579"/>
      <c r="O36" s="585"/>
    </row>
    <row r="37" spans="1:15" s="88" customFormat="1" ht="16.5" customHeight="1">
      <c r="A37" s="786"/>
      <c r="B37" s="787"/>
      <c r="C37" s="788"/>
      <c r="D37" s="789"/>
      <c r="E37" s="790"/>
      <c r="F37" s="278"/>
      <c r="G37" s="448"/>
      <c r="H37" s="450"/>
      <c r="I37" s="450"/>
      <c r="J37" s="774"/>
      <c r="K37" s="167"/>
      <c r="L37" s="167"/>
      <c r="M37" s="167"/>
      <c r="N37" s="791"/>
      <c r="O37" s="91"/>
    </row>
    <row r="38" spans="1:15" s="88" customFormat="1">
      <c r="A38" s="235"/>
      <c r="B38" s="236"/>
      <c r="C38" s="117"/>
      <c r="D38" s="73"/>
      <c r="E38" s="80"/>
      <c r="F38" s="104"/>
      <c r="G38" s="448"/>
      <c r="H38" s="447"/>
      <c r="I38" s="447"/>
      <c r="J38" s="74"/>
      <c r="K38" s="75"/>
      <c r="L38" s="75"/>
      <c r="M38" s="239"/>
      <c r="N38" s="234"/>
      <c r="O38" s="91"/>
    </row>
    <row r="39" spans="1:15" s="250" customFormat="1">
      <c r="A39" s="576" t="s">
        <v>28</v>
      </c>
      <c r="B39" s="577"/>
      <c r="C39" s="578"/>
      <c r="D39" s="579"/>
      <c r="E39" s="579"/>
      <c r="F39" s="580"/>
      <c r="G39" s="581">
        <f>SUM(G40:G41)</f>
        <v>0</v>
      </c>
      <c r="H39" s="581">
        <f>SUM(H40:H41)</f>
        <v>0</v>
      </c>
      <c r="I39" s="581">
        <f>SUM(I40:I41)</f>
        <v>0</v>
      </c>
      <c r="J39" s="584"/>
      <c r="K39" s="579"/>
      <c r="L39" s="579"/>
      <c r="M39" s="579"/>
      <c r="N39" s="579"/>
      <c r="O39" s="585"/>
    </row>
    <row r="40" spans="1:15" s="88" customFormat="1">
      <c r="A40" s="419"/>
      <c r="B40" s="420"/>
      <c r="C40" s="420"/>
      <c r="D40" s="421"/>
      <c r="E40" s="420"/>
      <c r="F40" s="422"/>
      <c r="G40" s="468"/>
      <c r="H40" s="449"/>
      <c r="I40" s="450"/>
      <c r="J40" s="74"/>
      <c r="K40" s="469"/>
      <c r="L40" s="469"/>
      <c r="M40" s="575"/>
      <c r="N40" s="423"/>
      <c r="O40" s="424"/>
    </row>
    <row r="41" spans="1:15" s="88" customFormat="1">
      <c r="A41" s="464"/>
      <c r="B41" s="465"/>
      <c r="C41" s="384"/>
      <c r="D41" s="466"/>
      <c r="E41" s="270"/>
      <c r="F41" s="467"/>
      <c r="G41" s="468"/>
      <c r="H41" s="450"/>
      <c r="I41" s="450"/>
      <c r="J41" s="74"/>
      <c r="K41" s="469"/>
      <c r="L41" s="469"/>
      <c r="M41" s="470"/>
      <c r="N41" s="361"/>
      <c r="O41" s="471"/>
    </row>
    <row r="42" spans="1:15" s="250" customFormat="1">
      <c r="A42" s="576"/>
      <c r="B42" s="577"/>
      <c r="C42" s="578"/>
      <c r="D42" s="579"/>
      <c r="E42" s="579"/>
      <c r="F42" s="580"/>
      <c r="G42" s="581">
        <f>SUM(G43:G43)</f>
        <v>0</v>
      </c>
      <c r="H42" s="581">
        <f>SUM(H43:H43)</f>
        <v>0</v>
      </c>
      <c r="I42" s="581">
        <f>SUM(I43:I43)</f>
        <v>0</v>
      </c>
      <c r="J42" s="584"/>
      <c r="K42" s="579"/>
      <c r="L42" s="579"/>
      <c r="M42" s="579"/>
      <c r="N42" s="579"/>
      <c r="O42" s="585"/>
    </row>
    <row r="43" spans="1:15" s="88" customFormat="1">
      <c r="A43" s="100"/>
      <c r="B43" s="54"/>
      <c r="C43" s="54"/>
      <c r="D43" s="276"/>
      <c r="E43" s="276"/>
      <c r="F43" s="277"/>
      <c r="G43" s="449"/>
      <c r="H43" s="450"/>
      <c r="I43" s="454"/>
      <c r="J43" s="74"/>
      <c r="K43" s="167"/>
      <c r="L43" s="182"/>
      <c r="M43" s="182"/>
      <c r="N43" s="53"/>
      <c r="O43" s="279"/>
    </row>
    <row r="44" spans="1:15" s="88" customFormat="1">
      <c r="A44" s="100"/>
      <c r="B44" s="54"/>
      <c r="C44" s="54"/>
      <c r="D44" s="276"/>
      <c r="E44" s="276"/>
      <c r="F44" s="277"/>
      <c r="G44" s="449"/>
      <c r="H44" s="450"/>
      <c r="I44" s="454"/>
      <c r="J44" s="74"/>
      <c r="K44" s="167"/>
      <c r="L44" s="182"/>
      <c r="M44" s="182"/>
      <c r="N44" s="53"/>
      <c r="O44" s="279"/>
    </row>
    <row r="45" spans="1:15" s="250" customFormat="1">
      <c r="A45" s="576" t="s">
        <v>31</v>
      </c>
      <c r="B45" s="577"/>
      <c r="C45" s="578"/>
      <c r="D45" s="579"/>
      <c r="E45" s="579"/>
      <c r="F45" s="580"/>
      <c r="G45" s="581">
        <f>SUM(G46:G46)</f>
        <v>0</v>
      </c>
      <c r="H45" s="581">
        <f>SUM(H46:H46)</f>
        <v>0</v>
      </c>
      <c r="I45" s="581">
        <f>SUM(I46:I46)</f>
        <v>0</v>
      </c>
      <c r="J45" s="584"/>
      <c r="K45" s="579"/>
      <c r="L45" s="579"/>
      <c r="M45" s="579"/>
      <c r="N45" s="579"/>
      <c r="O45" s="585"/>
    </row>
    <row r="46" spans="1:15" s="250" customFormat="1">
      <c r="A46" s="275"/>
      <c r="B46" s="270"/>
      <c r="C46" s="252"/>
      <c r="D46" s="247"/>
      <c r="E46" s="247"/>
      <c r="F46" s="261"/>
      <c r="G46" s="438"/>
      <c r="H46" s="439"/>
      <c r="I46" s="439"/>
      <c r="J46" s="271"/>
      <c r="K46" s="247"/>
      <c r="L46" s="247"/>
      <c r="M46" s="247"/>
      <c r="N46" s="247"/>
      <c r="O46" s="272"/>
    </row>
    <row r="47" spans="1:15">
      <c r="A47" s="153"/>
      <c r="B47" s="153"/>
      <c r="C47" s="153"/>
      <c r="D47" s="153"/>
      <c r="E47" s="153"/>
      <c r="F47" s="281"/>
      <c r="G47" s="451"/>
      <c r="H47" s="452"/>
      <c r="I47" s="452"/>
      <c r="J47" s="209"/>
      <c r="K47" s="153"/>
      <c r="L47" s="153"/>
      <c r="M47" s="153"/>
      <c r="N47" s="153"/>
      <c r="O47" s="280"/>
    </row>
    <row r="48" spans="1:15" s="89" customFormat="1" ht="30" customHeight="1" thickBot="1">
      <c r="A48" s="946"/>
      <c r="B48" s="947"/>
      <c r="C48" s="947"/>
      <c r="D48" s="947"/>
      <c r="E48" s="948"/>
      <c r="F48" s="282" t="s">
        <v>120</v>
      </c>
      <c r="G48" s="453">
        <f>G7+G10+G13+G16+G19+G24+G27+G30+G33+G36+G39+G42+G45</f>
        <v>0</v>
      </c>
      <c r="H48" s="453">
        <f>H7+H10+H13+H16+H19+H24+H27+H30+H33+H36+H39+H42+H45</f>
        <v>0</v>
      </c>
      <c r="I48" s="453">
        <f>I7+I10+I13+I16+I19+I24+I27+I30+I33+I36+I39+I42+I45</f>
        <v>0</v>
      </c>
      <c r="J48" s="932"/>
      <c r="K48" s="933"/>
      <c r="L48" s="933"/>
      <c r="M48" s="933"/>
      <c r="N48" s="933"/>
      <c r="O48" s="934"/>
    </row>
    <row r="49" spans="1:15">
      <c r="I49" s="42"/>
    </row>
    <row r="50" spans="1:15" ht="13.5" thickBot="1">
      <c r="I50" s="42"/>
    </row>
    <row r="51" spans="1:15" ht="30" customHeight="1" thickBot="1">
      <c r="A51" s="940" t="s">
        <v>146</v>
      </c>
      <c r="B51" s="941"/>
      <c r="C51" s="942"/>
      <c r="D51" s="942"/>
      <c r="E51" s="942"/>
      <c r="F51" s="942"/>
      <c r="G51" s="942"/>
      <c r="H51" s="942"/>
      <c r="I51" s="942"/>
      <c r="J51" s="942"/>
      <c r="K51" s="942"/>
      <c r="L51" s="942"/>
      <c r="M51" s="942"/>
      <c r="N51" s="942"/>
      <c r="O51" s="943"/>
    </row>
    <row r="52" spans="1:15" ht="12.75" customHeight="1">
      <c r="A52" s="953" t="s">
        <v>110</v>
      </c>
      <c r="B52" s="955" t="s">
        <v>101</v>
      </c>
      <c r="C52" s="891" t="s">
        <v>77</v>
      </c>
      <c r="D52" s="893" t="s">
        <v>112</v>
      </c>
      <c r="E52" s="917" t="s">
        <v>111</v>
      </c>
      <c r="F52" s="895" t="s">
        <v>78</v>
      </c>
      <c r="G52" s="957"/>
      <c r="H52" s="958"/>
      <c r="I52" s="909" t="s">
        <v>124</v>
      </c>
      <c r="J52" s="910"/>
      <c r="K52" s="910"/>
      <c r="L52" s="910"/>
      <c r="M52" s="909" t="s">
        <v>103</v>
      </c>
      <c r="N52" s="927"/>
      <c r="O52" s="113"/>
    </row>
    <row r="53" spans="1:15" ht="66" customHeight="1" thickBot="1">
      <c r="A53" s="954"/>
      <c r="B53" s="956"/>
      <c r="C53" s="892"/>
      <c r="D53" s="894"/>
      <c r="E53" s="939"/>
      <c r="F53" s="896"/>
      <c r="G53" s="959"/>
      <c r="H53" s="960"/>
      <c r="I53" s="114" t="s">
        <v>150</v>
      </c>
      <c r="J53" s="115" t="s">
        <v>55</v>
      </c>
      <c r="K53" s="114" t="s">
        <v>56</v>
      </c>
      <c r="L53" s="114" t="s">
        <v>57</v>
      </c>
      <c r="M53" s="114" t="s">
        <v>53</v>
      </c>
      <c r="N53" s="114" t="s">
        <v>54</v>
      </c>
      <c r="O53" s="116"/>
    </row>
    <row r="54" spans="1:15" ht="18.75" customHeight="1">
      <c r="A54" s="80"/>
      <c r="B54" s="121"/>
      <c r="C54" s="153"/>
      <c r="D54" s="153"/>
      <c r="E54" s="30"/>
      <c r="F54" s="938"/>
      <c r="G54" s="936"/>
      <c r="H54" s="937"/>
      <c r="I54" s="81"/>
      <c r="J54" s="105"/>
      <c r="K54" s="82"/>
      <c r="L54" s="81"/>
      <c r="M54" s="51"/>
      <c r="N54" s="122"/>
      <c r="O54" s="120"/>
    </row>
    <row r="55" spans="1:15">
      <c r="A55" s="80"/>
      <c r="B55" s="121"/>
      <c r="C55" s="153"/>
      <c r="D55" s="153"/>
      <c r="E55" s="80"/>
      <c r="F55" s="935"/>
      <c r="G55" s="936"/>
      <c r="H55" s="937"/>
      <c r="I55" s="81"/>
      <c r="J55" s="105"/>
      <c r="K55" s="82"/>
      <c r="L55" s="81"/>
      <c r="M55" s="51"/>
      <c r="N55" s="122"/>
      <c r="O55" s="120"/>
    </row>
    <row r="56" spans="1:15" ht="13.5" thickBot="1">
      <c r="A56" s="123"/>
      <c r="B56" s="360"/>
      <c r="C56" s="153"/>
      <c r="D56" s="153"/>
      <c r="E56" s="123"/>
      <c r="F56" s="961"/>
      <c r="G56" s="962"/>
      <c r="H56" s="963"/>
      <c r="I56" s="124"/>
      <c r="J56" s="125"/>
      <c r="K56" s="126"/>
      <c r="L56" s="124"/>
      <c r="M56" s="124"/>
      <c r="N56" s="127"/>
      <c r="O56" s="120"/>
    </row>
    <row r="57" spans="1:15" ht="30" customHeight="1" thickBot="1">
      <c r="A57" s="148"/>
      <c r="B57" s="149"/>
      <c r="C57" s="949"/>
      <c r="D57" s="950"/>
      <c r="E57" s="951"/>
      <c r="F57" s="951"/>
      <c r="G57" s="952"/>
      <c r="H57" s="108" t="s">
        <v>120</v>
      </c>
      <c r="I57" s="109"/>
      <c r="J57" s="110">
        <f>SUM(J54:J56)</f>
        <v>0</v>
      </c>
      <c r="K57" s="111"/>
      <c r="L57" s="111"/>
      <c r="M57" s="111"/>
      <c r="N57" s="111"/>
      <c r="O57" s="112"/>
    </row>
    <row r="59" spans="1:15" ht="13.5" thickBot="1"/>
    <row r="60" spans="1:15" ht="20.25" customHeight="1" thickBot="1">
      <c r="A60" s="944" t="s">
        <v>64</v>
      </c>
      <c r="B60" s="945"/>
    </row>
    <row r="61" spans="1:15">
      <c r="A61" s="101"/>
      <c r="B61" s="17"/>
    </row>
    <row r="62" spans="1:15">
      <c r="A62" s="101"/>
      <c r="B62" s="17"/>
    </row>
    <row r="63" spans="1:15">
      <c r="A63" s="101"/>
      <c r="B63" s="17"/>
    </row>
    <row r="64" spans="1:15">
      <c r="A64" s="101"/>
      <c r="B64" s="426"/>
    </row>
    <row r="65" spans="1:2">
      <c r="A65" s="425"/>
      <c r="B65" s="426"/>
    </row>
    <row r="66" spans="1:2">
      <c r="A66" s="479"/>
      <c r="B66" s="426"/>
    </row>
    <row r="67" spans="1:2">
      <c r="A67" s="479"/>
      <c r="B67" s="426"/>
    </row>
    <row r="68" spans="1:2" ht="13.5" thickBot="1">
      <c r="A68" s="102"/>
      <c r="B68" s="606"/>
    </row>
  </sheetData>
  <mergeCells count="28">
    <mergeCell ref="A60:B60"/>
    <mergeCell ref="A48:E48"/>
    <mergeCell ref="C57:G57"/>
    <mergeCell ref="A52:A53"/>
    <mergeCell ref="B52:B53"/>
    <mergeCell ref="D52:D53"/>
    <mergeCell ref="F52:H53"/>
    <mergeCell ref="F56:H56"/>
    <mergeCell ref="C52:C53"/>
    <mergeCell ref="J48:O48"/>
    <mergeCell ref="M5:M6"/>
    <mergeCell ref="E5:E6"/>
    <mergeCell ref="F55:H55"/>
    <mergeCell ref="F54:H54"/>
    <mergeCell ref="M52:N52"/>
    <mergeCell ref="I52:L52"/>
    <mergeCell ref="E52:E53"/>
    <mergeCell ref="A51:O51"/>
    <mergeCell ref="A4:O4"/>
    <mergeCell ref="N5:N6"/>
    <mergeCell ref="A1:O1"/>
    <mergeCell ref="D5:D6"/>
    <mergeCell ref="C5:C6"/>
    <mergeCell ref="O5:O6"/>
    <mergeCell ref="J5:L5"/>
    <mergeCell ref="B5:B6"/>
    <mergeCell ref="F5:I5"/>
    <mergeCell ref="A5:A6"/>
  </mergeCells>
  <phoneticPr fontId="17" type="noConversion"/>
  <pageMargins left="0.26" right="0.26" top="0.4" bottom="0.39" header="0.22" footer="0.19"/>
  <pageSetup scale="37" orientation="portrait" r:id="rId1"/>
  <headerFooter alignWithMargins="0">
    <oddHeader>&amp;L&amp;"Arial,Bold"CARE International in XXXX&amp;C&amp;"Arial,Bold"Donor Contract Management &amp; Project Information Matrix</oddHeader>
    <oddFooter>&amp;L&amp;F / &amp;A&amp;R&amp;P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0"/>
  <sheetViews>
    <sheetView zoomScale="125" workbookViewId="0">
      <selection activeCell="B16" sqref="B16:F17"/>
    </sheetView>
  </sheetViews>
  <sheetFormatPr defaultColWidth="8.85546875" defaultRowHeight="12.75"/>
  <cols>
    <col min="1" max="1" width="15.28515625" customWidth="1"/>
    <col min="2" max="2" width="17.140625" customWidth="1"/>
    <col min="3" max="3" width="32.42578125" customWidth="1"/>
    <col min="4" max="4" width="13" customWidth="1"/>
    <col min="5" max="5" width="12.85546875" customWidth="1"/>
    <col min="6" max="6" width="14.28515625" customWidth="1"/>
    <col min="7" max="7" width="9.42578125" bestFit="1" customWidth="1"/>
    <col min="8" max="8" width="9.28515625" bestFit="1" customWidth="1"/>
  </cols>
  <sheetData>
    <row r="1" spans="1:9" ht="30" customHeight="1" thickBot="1">
      <c r="A1" s="885">
        <f>+Summary!A2</f>
        <v>0</v>
      </c>
      <c r="B1" s="886"/>
      <c r="C1" s="886"/>
      <c r="D1" s="886"/>
      <c r="E1" s="886"/>
      <c r="F1" s="886"/>
      <c r="G1" s="886"/>
      <c r="H1" s="886"/>
      <c r="I1" s="887"/>
    </row>
    <row r="2" spans="1:9" ht="13.5" thickBot="1"/>
    <row r="3" spans="1:9" ht="30" customHeight="1" thickBot="1">
      <c r="A3" s="968" t="s">
        <v>107</v>
      </c>
      <c r="B3" s="969"/>
      <c r="C3" s="969"/>
      <c r="D3" s="969"/>
      <c r="E3" s="969"/>
      <c r="F3" s="969"/>
      <c r="G3" s="969"/>
      <c r="H3" s="969"/>
      <c r="I3" s="970"/>
    </row>
    <row r="4" spans="1:9">
      <c r="A4" s="891" t="s">
        <v>102</v>
      </c>
      <c r="B4" s="893" t="s">
        <v>101</v>
      </c>
      <c r="C4" s="893" t="s">
        <v>60</v>
      </c>
      <c r="D4" s="917" t="s">
        <v>61</v>
      </c>
      <c r="E4" s="910"/>
      <c r="F4" s="910"/>
      <c r="G4" s="898" t="s">
        <v>103</v>
      </c>
      <c r="H4" s="898"/>
      <c r="I4" s="906" t="s">
        <v>108</v>
      </c>
    </row>
    <row r="5" spans="1:9" ht="60.75" customHeight="1" thickBot="1">
      <c r="A5" s="892"/>
      <c r="B5" s="894"/>
      <c r="C5" s="972"/>
      <c r="D5" s="939"/>
      <c r="E5" s="114" t="s">
        <v>59</v>
      </c>
      <c r="F5" s="114" t="s">
        <v>104</v>
      </c>
      <c r="G5" s="114" t="s">
        <v>105</v>
      </c>
      <c r="H5" s="131" t="s">
        <v>106</v>
      </c>
      <c r="I5" s="971"/>
    </row>
    <row r="6" spans="1:9" s="1" customFormat="1">
      <c r="A6" s="703" t="s">
        <v>30</v>
      </c>
      <c r="B6" s="704"/>
      <c r="C6" s="705"/>
      <c r="D6" s="706"/>
      <c r="E6" s="704"/>
      <c r="F6" s="707">
        <f>SUM(F7:F8)</f>
        <v>0</v>
      </c>
      <c r="G6" s="704"/>
      <c r="H6" s="706"/>
      <c r="I6" s="708"/>
    </row>
    <row r="7" spans="1:9" s="1" customFormat="1">
      <c r="A7" s="273"/>
      <c r="B7" s="247"/>
      <c r="C7" s="270"/>
      <c r="D7" s="252"/>
      <c r="E7" s="247"/>
      <c r="F7" s="261"/>
      <c r="G7" s="247"/>
      <c r="H7" s="252"/>
      <c r="I7" s="272"/>
    </row>
    <row r="8" spans="1:9" s="1" customFormat="1" ht="11.25" customHeight="1">
      <c r="A8" s="273"/>
      <c r="B8" s="247"/>
      <c r="C8" s="270"/>
      <c r="D8" s="252"/>
      <c r="E8" s="247"/>
      <c r="F8" s="261"/>
      <c r="G8" s="247"/>
      <c r="H8" s="252"/>
      <c r="I8" s="272"/>
    </row>
    <row r="9" spans="1:9" s="1" customFormat="1">
      <c r="A9" s="576" t="s">
        <v>32</v>
      </c>
      <c r="B9" s="579"/>
      <c r="C9" s="577"/>
      <c r="D9" s="578"/>
      <c r="E9" s="579"/>
      <c r="F9" s="580">
        <f>SUM(F10:F11)</f>
        <v>0</v>
      </c>
      <c r="G9" s="579"/>
      <c r="H9" s="578"/>
      <c r="I9" s="585"/>
    </row>
    <row r="10" spans="1:9" s="1" customFormat="1">
      <c r="A10" s="273"/>
      <c r="B10" s="247"/>
      <c r="C10" s="270"/>
      <c r="D10" s="252"/>
      <c r="E10" s="247"/>
      <c r="F10" s="261"/>
      <c r="G10" s="247"/>
      <c r="H10" s="252"/>
      <c r="I10" s="272"/>
    </row>
    <row r="11" spans="1:9" s="1" customFormat="1">
      <c r="A11" s="273"/>
      <c r="B11" s="247"/>
      <c r="C11" s="270"/>
      <c r="D11" s="252"/>
      <c r="E11" s="247"/>
      <c r="F11" s="261"/>
      <c r="G11" s="247"/>
      <c r="H11" s="252"/>
      <c r="I11" s="272"/>
    </row>
    <row r="12" spans="1:9" s="1" customFormat="1">
      <c r="A12" s="576" t="s">
        <v>28</v>
      </c>
      <c r="B12" s="579"/>
      <c r="C12" s="577"/>
      <c r="D12" s="578"/>
      <c r="E12" s="579"/>
      <c r="F12" s="686">
        <f>SUM(F13:F14)</f>
        <v>0</v>
      </c>
      <c r="G12" s="579"/>
      <c r="H12" s="578"/>
      <c r="I12" s="585"/>
    </row>
    <row r="13" spans="1:9" s="1" customFormat="1">
      <c r="A13" s="285"/>
      <c r="B13" s="286"/>
      <c r="C13" s="286"/>
      <c r="D13" s="286"/>
      <c r="E13" s="287"/>
      <c r="F13" s="288"/>
      <c r="G13" s="289"/>
      <c r="H13" s="289"/>
      <c r="I13" s="290"/>
    </row>
    <row r="14" spans="1:9" s="1" customFormat="1">
      <c r="A14" s="285"/>
      <c r="B14" s="286"/>
      <c r="C14" s="286"/>
      <c r="D14" s="286"/>
      <c r="E14" s="287"/>
      <c r="F14" s="288"/>
      <c r="G14" s="289"/>
      <c r="H14" s="289"/>
      <c r="I14" s="290"/>
    </row>
    <row r="15" spans="1:9" s="1" customFormat="1">
      <c r="A15" s="576" t="s">
        <v>33</v>
      </c>
      <c r="B15" s="709"/>
      <c r="C15" s="709"/>
      <c r="D15" s="709"/>
      <c r="E15" s="710"/>
      <c r="F15" s="686">
        <f>SUM(F16:F17)</f>
        <v>0</v>
      </c>
      <c r="G15" s="711"/>
      <c r="H15" s="711"/>
      <c r="I15" s="712"/>
    </row>
    <row r="16" spans="1:9">
      <c r="A16" s="291"/>
      <c r="B16" s="292"/>
      <c r="C16" s="292"/>
      <c r="D16" s="286"/>
      <c r="E16" s="713"/>
      <c r="F16" s="294"/>
      <c r="G16" s="295"/>
      <c r="H16" s="295"/>
      <c r="I16" s="296"/>
    </row>
    <row r="17" spans="1:9">
      <c r="A17" s="291"/>
      <c r="B17" s="297"/>
      <c r="C17" s="297"/>
      <c r="D17" s="298"/>
      <c r="E17" s="293"/>
      <c r="F17" s="294"/>
      <c r="G17" s="295"/>
      <c r="H17" s="295"/>
      <c r="I17" s="299"/>
    </row>
    <row r="18" spans="1:9" ht="13.5" thickBot="1">
      <c r="A18" s="283"/>
      <c r="B18" s="237"/>
      <c r="C18" s="237"/>
      <c r="D18" s="238"/>
      <c r="E18" s="15"/>
      <c r="F18" s="278"/>
      <c r="G18" s="16"/>
      <c r="H18" s="16"/>
      <c r="I18" s="83"/>
    </row>
    <row r="19" spans="1:9" s="89" customFormat="1" ht="30" customHeight="1" thickBot="1">
      <c r="A19" s="900" t="s">
        <v>128</v>
      </c>
      <c r="B19" s="901"/>
      <c r="C19" s="901"/>
      <c r="D19" s="901"/>
      <c r="E19" s="964"/>
      <c r="F19" s="129">
        <f>F6+F12+F15</f>
        <v>0</v>
      </c>
      <c r="G19" s="965"/>
      <c r="H19" s="966"/>
      <c r="I19" s="967"/>
    </row>
    <row r="20" spans="1:9">
      <c r="A20" s="130"/>
    </row>
  </sheetData>
  <mergeCells count="11">
    <mergeCell ref="A19:E19"/>
    <mergeCell ref="G19:I19"/>
    <mergeCell ref="A3:I3"/>
    <mergeCell ref="I4:I5"/>
    <mergeCell ref="A1:I1"/>
    <mergeCell ref="E4:F4"/>
    <mergeCell ref="G4:H4"/>
    <mergeCell ref="A4:A5"/>
    <mergeCell ref="B4:B5"/>
    <mergeCell ref="D4:D5"/>
    <mergeCell ref="C4:C5"/>
  </mergeCells>
  <phoneticPr fontId="1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77"/>
  <sheetViews>
    <sheetView showGridLines="0" zoomScale="130" zoomScaleNormal="130" zoomScaleSheetLayoutView="75" workbookViewId="0">
      <pane xSplit="1" ySplit="5" topLeftCell="D6" activePane="bottomRight" state="frozen"/>
      <selection pane="topRight" activeCell="C1" sqref="C1"/>
      <selection pane="bottomLeft" activeCell="A5" sqref="A5"/>
      <selection pane="bottomRight" activeCell="A6" sqref="A6:J6"/>
    </sheetView>
  </sheetViews>
  <sheetFormatPr defaultColWidth="8.85546875" defaultRowHeight="12.75"/>
  <cols>
    <col min="1" max="1" width="11.42578125" customWidth="1"/>
    <col min="2" max="2" width="13.85546875" customWidth="1"/>
    <col min="3" max="3" width="34.28515625" customWidth="1"/>
    <col min="4" max="4" width="17.42578125" customWidth="1"/>
    <col min="5" max="5" width="14.42578125" customWidth="1"/>
    <col min="6" max="6" width="17.85546875" customWidth="1"/>
    <col min="7" max="7" width="10.42578125" customWidth="1"/>
    <col min="8" max="8" width="15.42578125" customWidth="1"/>
    <col min="9" max="9" width="9.7109375" customWidth="1"/>
    <col min="10" max="10" width="10.140625" customWidth="1"/>
  </cols>
  <sheetData>
    <row r="1" spans="1:10" ht="30" customHeight="1" thickBot="1">
      <c r="A1" s="976">
        <f>+Summary!A2</f>
        <v>0</v>
      </c>
      <c r="B1" s="977"/>
      <c r="C1" s="977"/>
      <c r="D1" s="977"/>
      <c r="E1" s="977"/>
      <c r="F1" s="977"/>
      <c r="G1" s="977"/>
      <c r="H1" s="977"/>
      <c r="I1" s="977"/>
      <c r="J1" s="978"/>
    </row>
    <row r="2" spans="1:10" s="1" customFormat="1" ht="21" thickBot="1">
      <c r="A2" s="25"/>
      <c r="B2" s="25"/>
      <c r="C2" s="25"/>
      <c r="D2" s="25"/>
      <c r="E2" s="25"/>
      <c r="F2" s="25"/>
      <c r="G2" s="25"/>
      <c r="H2" s="25"/>
      <c r="I2" s="25"/>
      <c r="J2" s="84"/>
    </row>
    <row r="3" spans="1:10" s="8" customFormat="1" ht="30" customHeight="1" thickBot="1">
      <c r="A3" s="979" t="s">
        <v>136</v>
      </c>
      <c r="B3" s="942"/>
      <c r="C3" s="980"/>
      <c r="D3" s="980"/>
      <c r="E3" s="980"/>
      <c r="F3" s="980"/>
      <c r="G3" s="980"/>
      <c r="H3" s="980"/>
      <c r="I3" s="980"/>
      <c r="J3" s="981"/>
    </row>
    <row r="4" spans="1:10" s="8" customFormat="1" ht="39" customHeight="1">
      <c r="A4" s="891" t="s">
        <v>110</v>
      </c>
      <c r="B4" s="893" t="s">
        <v>101</v>
      </c>
      <c r="C4" s="893" t="s">
        <v>62</v>
      </c>
      <c r="D4" s="893" t="s">
        <v>121</v>
      </c>
      <c r="E4" s="893" t="s">
        <v>122</v>
      </c>
      <c r="F4" s="909" t="s">
        <v>134</v>
      </c>
      <c r="G4" s="910"/>
      <c r="H4" s="910"/>
      <c r="I4" s="927"/>
      <c r="J4" s="906" t="s">
        <v>115</v>
      </c>
    </row>
    <row r="5" spans="1:10" s="8" customFormat="1" ht="21.75" customHeight="1" thickBot="1">
      <c r="A5" s="892"/>
      <c r="B5" s="972"/>
      <c r="C5" s="894"/>
      <c r="D5" s="894"/>
      <c r="E5" s="894"/>
      <c r="F5" s="114" t="s">
        <v>131</v>
      </c>
      <c r="G5" s="114" t="s">
        <v>132</v>
      </c>
      <c r="H5" s="114" t="s">
        <v>133</v>
      </c>
      <c r="I5" s="114" t="s">
        <v>128</v>
      </c>
      <c r="J5" s="971"/>
    </row>
    <row r="6" spans="1:10" s="250" customFormat="1" ht="47.25" customHeight="1">
      <c r="A6" s="572"/>
      <c r="B6" s="598"/>
      <c r="C6" s="567"/>
      <c r="D6" s="567"/>
      <c r="E6" s="567"/>
      <c r="F6" s="568"/>
      <c r="G6" s="568"/>
      <c r="H6" s="568"/>
      <c r="I6" s="568"/>
      <c r="J6" s="570"/>
    </row>
    <row r="7" spans="1:10" s="250" customFormat="1" ht="47.25" customHeight="1">
      <c r="A7" s="572"/>
      <c r="B7" s="599"/>
      <c r="C7" s="567"/>
      <c r="D7" s="567"/>
      <c r="E7" s="567"/>
      <c r="F7" s="568"/>
      <c r="G7" s="568"/>
      <c r="H7" s="568"/>
      <c r="I7" s="568"/>
      <c r="J7" s="570"/>
    </row>
    <row r="8" spans="1:10" s="250" customFormat="1" ht="39" customHeight="1">
      <c r="A8" s="564"/>
      <c r="B8" s="565"/>
      <c r="C8" s="566"/>
      <c r="D8" s="567"/>
      <c r="E8" s="567"/>
      <c r="F8" s="568"/>
      <c r="G8" s="568"/>
      <c r="H8" s="568"/>
      <c r="I8" s="569"/>
      <c r="J8" s="570"/>
    </row>
    <row r="9" spans="1:10" s="250" customFormat="1" ht="39" customHeight="1">
      <c r="A9" s="563"/>
      <c r="B9" s="571"/>
      <c r="C9" s="566"/>
      <c r="D9" s="567"/>
      <c r="E9" s="567"/>
      <c r="F9" s="568"/>
      <c r="G9" s="568"/>
      <c r="H9" s="568"/>
      <c r="I9" s="569"/>
      <c r="J9" s="570"/>
    </row>
    <row r="10" spans="1:10" s="250" customFormat="1" ht="39" customHeight="1">
      <c r="A10" s="564"/>
      <c r="B10" s="565"/>
      <c r="C10" s="566"/>
      <c r="D10" s="567"/>
      <c r="E10" s="567"/>
      <c r="F10" s="568"/>
      <c r="G10" s="568"/>
      <c r="H10" s="568"/>
      <c r="I10" s="569"/>
      <c r="J10" s="570"/>
    </row>
    <row r="11" spans="1:10" s="250" customFormat="1" ht="39" customHeight="1">
      <c r="A11" s="564"/>
      <c r="B11" s="565"/>
      <c r="C11" s="566"/>
      <c r="D11" s="567"/>
      <c r="E11" s="567"/>
      <c r="F11" s="568"/>
      <c r="G11" s="568"/>
      <c r="H11" s="568"/>
      <c r="I11" s="569"/>
      <c r="J11" s="570"/>
    </row>
    <row r="12" spans="1:10" s="250" customFormat="1" ht="37.5" customHeight="1">
      <c r="A12" s="572"/>
      <c r="B12" s="573"/>
      <c r="C12" s="567"/>
      <c r="D12" s="567"/>
      <c r="E12" s="567"/>
      <c r="F12" s="568"/>
      <c r="G12" s="568"/>
      <c r="H12" s="568"/>
      <c r="I12" s="568"/>
      <c r="J12" s="570"/>
    </row>
    <row r="13" spans="1:10" s="250" customFormat="1" ht="37.5" customHeight="1">
      <c r="A13" s="572"/>
      <c r="B13" s="573"/>
      <c r="C13" s="567"/>
      <c r="D13" s="567"/>
      <c r="E13" s="567"/>
      <c r="F13" s="568"/>
      <c r="G13" s="568"/>
      <c r="H13" s="568"/>
      <c r="I13" s="568"/>
      <c r="J13" s="570"/>
    </row>
    <row r="14" spans="1:10" s="250" customFormat="1" ht="37.5" customHeight="1">
      <c r="A14" s="600"/>
      <c r="B14" s="573"/>
      <c r="C14" s="567"/>
      <c r="D14" s="567"/>
      <c r="E14" s="567"/>
      <c r="F14" s="568"/>
      <c r="G14" s="568"/>
      <c r="H14" s="568"/>
      <c r="I14" s="568"/>
      <c r="J14" s="570"/>
    </row>
    <row r="15" spans="1:10" s="250" customFormat="1" ht="15.75" customHeight="1" thickBot="1">
      <c r="A15" s="601"/>
      <c r="B15" s="602"/>
      <c r="C15" s="603"/>
      <c r="D15" s="603"/>
      <c r="E15" s="603"/>
      <c r="F15" s="604"/>
      <c r="G15" s="604"/>
      <c r="H15" s="604"/>
      <c r="I15" s="604"/>
      <c r="J15" s="605"/>
    </row>
    <row r="16" spans="1:10" s="89" customFormat="1" ht="30" customHeight="1" thickBot="1">
      <c r="A16" s="973" t="s">
        <v>65</v>
      </c>
      <c r="B16" s="974"/>
      <c r="C16" s="974"/>
      <c r="D16" s="974"/>
      <c r="E16" s="974"/>
      <c r="F16" s="974"/>
      <c r="G16" s="975"/>
      <c r="H16" s="156">
        <f>SUM(H6:H15)</f>
        <v>0</v>
      </c>
      <c r="I16" s="157"/>
      <c r="J16" s="158"/>
    </row>
    <row r="17" spans="1:10">
      <c r="A17" s="159"/>
      <c r="B17" s="159"/>
      <c r="C17" s="159"/>
      <c r="D17" s="159"/>
      <c r="E17" s="159"/>
      <c r="F17" s="159"/>
      <c r="G17" s="159"/>
      <c r="H17" s="159"/>
      <c r="I17" s="159"/>
      <c r="J17" s="159"/>
    </row>
    <row r="18" spans="1:10">
      <c r="A18" s="159"/>
      <c r="B18" s="159"/>
      <c r="C18" s="159"/>
      <c r="D18" s="159"/>
      <c r="E18" s="159"/>
      <c r="F18" s="159"/>
      <c r="G18" s="159"/>
      <c r="H18" s="159"/>
      <c r="I18" s="159"/>
      <c r="J18" s="159"/>
    </row>
    <row r="19" spans="1:10">
      <c r="A19" s="159"/>
      <c r="B19" s="159"/>
      <c r="C19" s="159"/>
      <c r="D19" s="159"/>
      <c r="E19" s="159"/>
      <c r="F19" s="159"/>
      <c r="G19" s="159"/>
      <c r="H19" s="159"/>
      <c r="I19" s="159"/>
      <c r="J19" s="159"/>
    </row>
    <row r="20" spans="1:10">
      <c r="A20" s="159"/>
      <c r="B20" s="159"/>
      <c r="C20" s="159"/>
      <c r="D20" s="159"/>
      <c r="E20" s="159"/>
      <c r="F20" s="159"/>
      <c r="G20" s="159"/>
      <c r="H20" s="159"/>
      <c r="I20" s="159"/>
      <c r="J20" s="159"/>
    </row>
    <row r="21" spans="1:10">
      <c r="A21" s="159"/>
      <c r="B21" s="159"/>
      <c r="C21" s="159"/>
      <c r="D21" s="159"/>
      <c r="E21" s="159"/>
      <c r="F21" s="159"/>
      <c r="G21" s="159"/>
      <c r="H21" s="159"/>
      <c r="I21" s="159"/>
      <c r="J21" s="159"/>
    </row>
    <row r="22" spans="1:10">
      <c r="A22" s="159"/>
      <c r="B22" s="159"/>
      <c r="C22" s="159"/>
      <c r="D22" s="159"/>
      <c r="E22" s="159"/>
      <c r="F22" s="159"/>
      <c r="G22" s="159"/>
      <c r="H22" s="159"/>
      <c r="I22" s="159"/>
      <c r="J22" s="159"/>
    </row>
    <row r="23" spans="1:10">
      <c r="A23" s="159"/>
      <c r="B23" s="159"/>
      <c r="C23" s="159"/>
      <c r="D23" s="159"/>
      <c r="E23" s="159"/>
      <c r="F23" s="159"/>
      <c r="G23" s="159"/>
      <c r="H23" s="159"/>
      <c r="I23" s="159"/>
      <c r="J23" s="159"/>
    </row>
    <row r="24" spans="1:10">
      <c r="A24" s="159"/>
      <c r="B24" s="159"/>
      <c r="C24" s="159"/>
      <c r="D24" s="159"/>
      <c r="E24" s="159"/>
      <c r="F24" s="159"/>
      <c r="G24" s="159"/>
      <c r="H24" s="159"/>
      <c r="I24" s="159"/>
      <c r="J24" s="159"/>
    </row>
    <row r="25" spans="1:10">
      <c r="A25" s="159"/>
      <c r="B25" s="159"/>
      <c r="C25" s="159"/>
      <c r="D25" s="159"/>
      <c r="E25" s="159"/>
      <c r="F25" s="159"/>
      <c r="G25" s="159"/>
      <c r="H25" s="159"/>
      <c r="I25" s="159"/>
      <c r="J25" s="159"/>
    </row>
    <row r="26" spans="1:10">
      <c r="A26" s="159"/>
      <c r="B26" s="159"/>
      <c r="C26" s="159"/>
      <c r="D26" s="159"/>
      <c r="E26" s="159"/>
      <c r="F26" s="159"/>
      <c r="G26" s="159"/>
      <c r="H26" s="159"/>
      <c r="I26" s="159"/>
      <c r="J26" s="159"/>
    </row>
    <row r="27" spans="1:10">
      <c r="A27" s="159"/>
      <c r="B27" s="159"/>
      <c r="C27" s="159"/>
      <c r="D27" s="159"/>
      <c r="E27" s="159"/>
      <c r="F27" s="159"/>
      <c r="G27" s="159"/>
      <c r="H27" s="159"/>
      <c r="I27" s="159"/>
      <c r="J27" s="159"/>
    </row>
    <row r="28" spans="1:10">
      <c r="A28" s="159"/>
      <c r="B28" s="159"/>
      <c r="C28" s="159"/>
      <c r="D28" s="159"/>
      <c r="E28" s="159"/>
      <c r="F28" s="159"/>
      <c r="G28" s="159"/>
      <c r="H28" s="159"/>
      <c r="I28" s="159"/>
      <c r="J28" s="159"/>
    </row>
    <row r="29" spans="1:10">
      <c r="A29" s="159"/>
      <c r="B29" s="159"/>
      <c r="C29" s="159"/>
      <c r="D29" s="159"/>
      <c r="E29" s="159"/>
      <c r="F29" s="159"/>
      <c r="G29" s="159"/>
      <c r="H29" s="159"/>
      <c r="I29" s="159"/>
      <c r="J29" s="159"/>
    </row>
    <row r="30" spans="1:10">
      <c r="A30" s="159"/>
      <c r="B30" s="159"/>
      <c r="C30" s="159"/>
      <c r="D30" s="159"/>
      <c r="E30" s="159"/>
      <c r="F30" s="159"/>
      <c r="G30" s="159"/>
      <c r="H30" s="159"/>
      <c r="I30" s="159"/>
      <c r="J30" s="159"/>
    </row>
    <row r="31" spans="1:10">
      <c r="A31" s="159"/>
      <c r="B31" s="159"/>
      <c r="C31" s="159"/>
      <c r="D31" s="159"/>
      <c r="E31" s="159"/>
      <c r="F31" s="159"/>
      <c r="G31" s="159"/>
      <c r="H31" s="159"/>
      <c r="I31" s="159"/>
      <c r="J31" s="159"/>
    </row>
    <row r="32" spans="1:10">
      <c r="A32" s="159"/>
      <c r="B32" s="159"/>
      <c r="C32" s="159"/>
      <c r="D32" s="159"/>
      <c r="E32" s="159"/>
      <c r="F32" s="159"/>
      <c r="G32" s="159"/>
      <c r="H32" s="159"/>
      <c r="I32" s="159"/>
      <c r="J32" s="159"/>
    </row>
    <row r="33" spans="1:10">
      <c r="A33" s="159"/>
      <c r="B33" s="159"/>
      <c r="C33" s="159"/>
      <c r="D33" s="159"/>
      <c r="E33" s="159"/>
      <c r="F33" s="159"/>
      <c r="G33" s="159"/>
      <c r="H33" s="159"/>
      <c r="I33" s="159"/>
      <c r="J33" s="159"/>
    </row>
    <row r="34" spans="1:10">
      <c r="A34" s="159"/>
      <c r="B34" s="159"/>
      <c r="C34" s="159"/>
      <c r="D34" s="159"/>
      <c r="E34" s="159"/>
      <c r="F34" s="159"/>
      <c r="G34" s="159"/>
      <c r="H34" s="159"/>
      <c r="I34" s="159"/>
      <c r="J34" s="159"/>
    </row>
    <row r="35" spans="1:10">
      <c r="A35" s="159"/>
      <c r="B35" s="159"/>
      <c r="C35" s="159"/>
      <c r="D35" s="159"/>
      <c r="E35" s="159"/>
      <c r="F35" s="159"/>
      <c r="G35" s="159"/>
      <c r="H35" s="159"/>
      <c r="I35" s="159"/>
      <c r="J35" s="159"/>
    </row>
    <row r="36" spans="1:10">
      <c r="A36" s="159"/>
      <c r="B36" s="159"/>
      <c r="C36" s="159"/>
      <c r="D36" s="159"/>
      <c r="E36" s="159"/>
      <c r="F36" s="159"/>
      <c r="G36" s="159"/>
      <c r="H36" s="159"/>
      <c r="I36" s="159"/>
      <c r="J36" s="159"/>
    </row>
    <row r="37" spans="1:10">
      <c r="A37" s="159"/>
      <c r="B37" s="159"/>
      <c r="C37" s="159"/>
      <c r="D37" s="159"/>
      <c r="E37" s="159"/>
      <c r="F37" s="159"/>
      <c r="G37" s="159"/>
      <c r="H37" s="159"/>
      <c r="I37" s="159"/>
      <c r="J37" s="159"/>
    </row>
    <row r="38" spans="1:10">
      <c r="A38" s="159"/>
      <c r="B38" s="159"/>
      <c r="C38" s="159"/>
      <c r="D38" s="159"/>
      <c r="E38" s="159"/>
      <c r="F38" s="159"/>
      <c r="G38" s="159"/>
      <c r="H38" s="159"/>
      <c r="I38" s="159"/>
      <c r="J38" s="159"/>
    </row>
    <row r="39" spans="1:10">
      <c r="A39" s="159"/>
      <c r="B39" s="159"/>
      <c r="C39" s="159"/>
      <c r="D39" s="159"/>
      <c r="E39" s="159"/>
      <c r="F39" s="159"/>
      <c r="G39" s="159"/>
      <c r="H39" s="159"/>
      <c r="I39" s="159"/>
      <c r="J39" s="159"/>
    </row>
    <row r="40" spans="1:10">
      <c r="A40" s="159"/>
      <c r="B40" s="159"/>
      <c r="C40" s="159"/>
      <c r="D40" s="159"/>
      <c r="E40" s="159"/>
      <c r="F40" s="159"/>
      <c r="G40" s="159"/>
      <c r="H40" s="159"/>
      <c r="I40" s="159"/>
      <c r="J40" s="159"/>
    </row>
    <row r="41" spans="1:10">
      <c r="A41" s="159"/>
      <c r="B41" s="159"/>
      <c r="C41" s="159"/>
      <c r="D41" s="159"/>
      <c r="E41" s="159"/>
      <c r="F41" s="159"/>
      <c r="G41" s="159"/>
      <c r="H41" s="159"/>
      <c r="I41" s="159"/>
      <c r="J41" s="159"/>
    </row>
    <row r="42" spans="1:10">
      <c r="A42" s="159"/>
      <c r="B42" s="159"/>
      <c r="C42" s="159"/>
      <c r="D42" s="159"/>
      <c r="E42" s="159"/>
      <c r="F42" s="159"/>
      <c r="G42" s="159"/>
      <c r="H42" s="159"/>
      <c r="I42" s="159"/>
      <c r="J42" s="159"/>
    </row>
    <row r="43" spans="1:10">
      <c r="A43" s="159"/>
      <c r="B43" s="159"/>
      <c r="C43" s="159"/>
      <c r="D43" s="159"/>
      <c r="E43" s="159"/>
      <c r="F43" s="159"/>
      <c r="G43" s="159"/>
      <c r="H43" s="159"/>
      <c r="I43" s="159"/>
      <c r="J43" s="159"/>
    </row>
    <row r="44" spans="1:10">
      <c r="A44" s="159"/>
      <c r="B44" s="159"/>
      <c r="C44" s="159"/>
      <c r="D44" s="159"/>
      <c r="E44" s="159"/>
      <c r="F44" s="159"/>
      <c r="G44" s="159"/>
      <c r="H44" s="159"/>
      <c r="I44" s="159"/>
      <c r="J44" s="159"/>
    </row>
    <row r="45" spans="1:10">
      <c r="A45" s="159"/>
      <c r="B45" s="159"/>
      <c r="C45" s="159"/>
      <c r="D45" s="159"/>
      <c r="E45" s="159"/>
      <c r="F45" s="159"/>
      <c r="G45" s="159"/>
      <c r="H45" s="159"/>
      <c r="I45" s="159"/>
      <c r="J45" s="159"/>
    </row>
    <row r="46" spans="1:10">
      <c r="A46" s="159"/>
      <c r="B46" s="159"/>
      <c r="C46" s="159"/>
      <c r="D46" s="159"/>
      <c r="E46" s="159"/>
      <c r="F46" s="159"/>
      <c r="G46" s="159"/>
      <c r="H46" s="159"/>
      <c r="I46" s="159"/>
      <c r="J46" s="159"/>
    </row>
    <row r="47" spans="1:10">
      <c r="A47" s="159"/>
      <c r="B47" s="159"/>
      <c r="C47" s="159"/>
      <c r="D47" s="159"/>
      <c r="E47" s="159"/>
      <c r="F47" s="159"/>
      <c r="G47" s="159"/>
      <c r="H47" s="159"/>
      <c r="I47" s="159"/>
      <c r="J47" s="159"/>
    </row>
    <row r="48" spans="1:10">
      <c r="A48" s="159"/>
      <c r="B48" s="159"/>
      <c r="C48" s="159"/>
      <c r="D48" s="159"/>
      <c r="E48" s="159"/>
      <c r="F48" s="159"/>
      <c r="G48" s="159"/>
      <c r="H48" s="159"/>
      <c r="I48" s="159"/>
      <c r="J48" s="159"/>
    </row>
    <row r="49" spans="1:10">
      <c r="A49" s="159"/>
      <c r="B49" s="159"/>
      <c r="C49" s="159"/>
      <c r="D49" s="159"/>
      <c r="E49" s="159"/>
      <c r="F49" s="159"/>
      <c r="G49" s="159"/>
      <c r="H49" s="159"/>
      <c r="I49" s="159"/>
      <c r="J49" s="159"/>
    </row>
    <row r="50" spans="1:10">
      <c r="A50" s="159"/>
      <c r="B50" s="159"/>
      <c r="C50" s="159"/>
      <c r="D50" s="159"/>
      <c r="E50" s="159"/>
      <c r="F50" s="159"/>
      <c r="G50" s="159"/>
      <c r="H50" s="159"/>
      <c r="I50" s="159"/>
      <c r="J50" s="159"/>
    </row>
    <row r="51" spans="1:10">
      <c r="A51" s="159"/>
      <c r="B51" s="159"/>
      <c r="C51" s="159"/>
      <c r="D51" s="159"/>
      <c r="E51" s="159"/>
      <c r="F51" s="159"/>
      <c r="G51" s="159"/>
      <c r="H51" s="159"/>
      <c r="I51" s="159"/>
      <c r="J51" s="159"/>
    </row>
    <row r="52" spans="1:10">
      <c r="A52" s="159"/>
      <c r="B52" s="159"/>
      <c r="C52" s="159"/>
      <c r="D52" s="159"/>
      <c r="E52" s="159"/>
      <c r="F52" s="159"/>
      <c r="G52" s="159"/>
      <c r="H52" s="159"/>
      <c r="I52" s="159"/>
      <c r="J52" s="159"/>
    </row>
    <row r="53" spans="1:10">
      <c r="A53" s="159"/>
      <c r="B53" s="159"/>
      <c r="C53" s="159"/>
      <c r="D53" s="159"/>
      <c r="E53" s="159"/>
      <c r="F53" s="159"/>
      <c r="G53" s="159"/>
      <c r="H53" s="159"/>
      <c r="I53" s="159"/>
      <c r="J53" s="159"/>
    </row>
    <row r="54" spans="1:10">
      <c r="A54" s="159"/>
      <c r="B54" s="159"/>
      <c r="C54" s="159"/>
      <c r="D54" s="159"/>
      <c r="E54" s="159"/>
      <c r="F54" s="159"/>
      <c r="G54" s="159"/>
      <c r="H54" s="159"/>
      <c r="I54" s="159"/>
      <c r="J54" s="159"/>
    </row>
    <row r="55" spans="1:10">
      <c r="A55" s="159"/>
      <c r="B55" s="159"/>
      <c r="C55" s="159"/>
      <c r="D55" s="159"/>
      <c r="E55" s="159"/>
      <c r="F55" s="159"/>
      <c r="G55" s="159"/>
      <c r="H55" s="159"/>
      <c r="I55" s="159"/>
      <c r="J55" s="159"/>
    </row>
    <row r="56" spans="1:10">
      <c r="A56" s="159"/>
      <c r="B56" s="159"/>
      <c r="C56" s="159"/>
      <c r="D56" s="159"/>
      <c r="E56" s="159"/>
      <c r="F56" s="159"/>
      <c r="G56" s="159"/>
      <c r="H56" s="159"/>
      <c r="I56" s="159"/>
      <c r="J56" s="159"/>
    </row>
    <row r="57" spans="1:10">
      <c r="A57" s="159"/>
      <c r="B57" s="159"/>
      <c r="C57" s="159"/>
      <c r="D57" s="159"/>
      <c r="E57" s="159"/>
      <c r="F57" s="159"/>
      <c r="G57" s="159"/>
      <c r="H57" s="159"/>
      <c r="I57" s="159"/>
      <c r="J57" s="159"/>
    </row>
    <row r="58" spans="1:10">
      <c r="A58" s="159"/>
      <c r="B58" s="159"/>
      <c r="C58" s="159"/>
      <c r="D58" s="159"/>
      <c r="E58" s="159"/>
      <c r="F58" s="159"/>
      <c r="G58" s="159"/>
      <c r="H58" s="159"/>
      <c r="I58" s="159"/>
      <c r="J58" s="159"/>
    </row>
    <row r="59" spans="1:10">
      <c r="A59" s="159"/>
      <c r="B59" s="159"/>
      <c r="C59" s="159"/>
      <c r="D59" s="159"/>
      <c r="E59" s="159"/>
      <c r="F59" s="159"/>
      <c r="G59" s="159"/>
      <c r="H59" s="159"/>
      <c r="I59" s="159"/>
      <c r="J59" s="159"/>
    </row>
    <row r="60" spans="1:10">
      <c r="A60" s="159"/>
      <c r="B60" s="159"/>
      <c r="C60" s="159"/>
      <c r="D60" s="159"/>
      <c r="E60" s="159"/>
      <c r="F60" s="159"/>
      <c r="G60" s="159"/>
      <c r="H60" s="159"/>
      <c r="I60" s="159"/>
      <c r="J60" s="159"/>
    </row>
    <row r="61" spans="1:10">
      <c r="A61" s="159"/>
      <c r="B61" s="159"/>
      <c r="C61" s="159"/>
      <c r="D61" s="159"/>
      <c r="E61" s="159"/>
      <c r="F61" s="159"/>
      <c r="G61" s="159"/>
      <c r="H61" s="159"/>
      <c r="I61" s="159"/>
      <c r="J61" s="159"/>
    </row>
    <row r="62" spans="1:10">
      <c r="A62" s="159"/>
      <c r="B62" s="159"/>
      <c r="C62" s="159"/>
      <c r="D62" s="159"/>
      <c r="E62" s="159"/>
      <c r="F62" s="159"/>
      <c r="G62" s="159"/>
      <c r="H62" s="159"/>
      <c r="I62" s="159"/>
      <c r="J62" s="159"/>
    </row>
    <row r="63" spans="1:10">
      <c r="A63" s="159"/>
      <c r="B63" s="159"/>
      <c r="C63" s="159"/>
      <c r="D63" s="159"/>
      <c r="E63" s="159"/>
      <c r="F63" s="159"/>
      <c r="G63" s="159"/>
      <c r="H63" s="159"/>
      <c r="I63" s="159"/>
      <c r="J63" s="159"/>
    </row>
    <row r="64" spans="1:10">
      <c r="A64" s="159"/>
      <c r="B64" s="159"/>
      <c r="C64" s="159"/>
      <c r="D64" s="159"/>
      <c r="E64" s="159"/>
      <c r="F64" s="159"/>
      <c r="G64" s="159"/>
      <c r="H64" s="159"/>
      <c r="I64" s="159"/>
      <c r="J64" s="159"/>
    </row>
    <row r="65" spans="1:10">
      <c r="A65" s="159"/>
      <c r="B65" s="159"/>
      <c r="C65" s="159"/>
      <c r="D65" s="159"/>
      <c r="E65" s="159"/>
      <c r="F65" s="159"/>
      <c r="G65" s="159"/>
      <c r="H65" s="159"/>
      <c r="I65" s="159"/>
      <c r="J65" s="159"/>
    </row>
    <row r="66" spans="1:10">
      <c r="A66" s="159"/>
      <c r="B66" s="159"/>
      <c r="C66" s="159"/>
      <c r="D66" s="159"/>
      <c r="E66" s="159"/>
      <c r="F66" s="159"/>
      <c r="G66" s="159"/>
      <c r="H66" s="159"/>
      <c r="I66" s="159"/>
      <c r="J66" s="159"/>
    </row>
    <row r="67" spans="1:10">
      <c r="A67" s="159"/>
      <c r="B67" s="159"/>
      <c r="C67" s="159"/>
      <c r="D67" s="159"/>
      <c r="E67" s="159"/>
      <c r="F67" s="159"/>
      <c r="G67" s="159"/>
      <c r="H67" s="159"/>
      <c r="I67" s="159"/>
      <c r="J67" s="159"/>
    </row>
    <row r="68" spans="1:10">
      <c r="A68" s="159"/>
      <c r="B68" s="159"/>
      <c r="C68" s="159"/>
      <c r="D68" s="159"/>
      <c r="E68" s="159"/>
      <c r="F68" s="159"/>
      <c r="G68" s="159"/>
      <c r="H68" s="159"/>
      <c r="I68" s="159"/>
      <c r="J68" s="159"/>
    </row>
    <row r="69" spans="1:10">
      <c r="A69" s="159"/>
      <c r="B69" s="159"/>
      <c r="C69" s="159"/>
      <c r="D69" s="159"/>
      <c r="E69" s="159"/>
      <c r="F69" s="159"/>
      <c r="G69" s="159"/>
      <c r="H69" s="159"/>
      <c r="I69" s="159"/>
      <c r="J69" s="159"/>
    </row>
    <row r="70" spans="1:10">
      <c r="A70" s="159"/>
      <c r="B70" s="159"/>
      <c r="C70" s="159"/>
      <c r="D70" s="159"/>
      <c r="E70" s="159"/>
      <c r="F70" s="159"/>
      <c r="G70" s="159"/>
      <c r="H70" s="159"/>
      <c r="I70" s="159"/>
      <c r="J70" s="159"/>
    </row>
    <row r="71" spans="1:10">
      <c r="A71" s="159"/>
      <c r="B71" s="159"/>
      <c r="C71" s="159"/>
      <c r="D71" s="159"/>
      <c r="E71" s="159"/>
      <c r="F71" s="159"/>
      <c r="G71" s="159"/>
      <c r="H71" s="159"/>
      <c r="I71" s="159"/>
      <c r="J71" s="159"/>
    </row>
    <row r="72" spans="1:10">
      <c r="A72" s="159"/>
      <c r="B72" s="159"/>
      <c r="C72" s="159"/>
      <c r="D72" s="159"/>
      <c r="E72" s="159"/>
      <c r="F72" s="159"/>
      <c r="G72" s="159"/>
      <c r="H72" s="159"/>
      <c r="I72" s="159"/>
      <c r="J72" s="159"/>
    </row>
    <row r="73" spans="1:10">
      <c r="A73" s="159"/>
      <c r="B73" s="159"/>
      <c r="C73" s="159"/>
      <c r="D73" s="159"/>
      <c r="E73" s="159"/>
      <c r="F73" s="159"/>
      <c r="G73" s="159"/>
      <c r="H73" s="159"/>
      <c r="I73" s="159"/>
      <c r="J73" s="159"/>
    </row>
    <row r="74" spans="1:10">
      <c r="A74" s="159"/>
      <c r="B74" s="159"/>
      <c r="C74" s="159"/>
      <c r="D74" s="159"/>
      <c r="E74" s="159"/>
      <c r="F74" s="159"/>
      <c r="G74" s="159"/>
      <c r="H74" s="159"/>
      <c r="I74" s="159"/>
      <c r="J74" s="159"/>
    </row>
    <row r="75" spans="1:10">
      <c r="A75" s="159"/>
      <c r="B75" s="159"/>
      <c r="C75" s="159"/>
      <c r="D75" s="159"/>
      <c r="E75" s="159"/>
      <c r="F75" s="159"/>
      <c r="G75" s="159"/>
      <c r="H75" s="159"/>
      <c r="I75" s="159"/>
      <c r="J75" s="159"/>
    </row>
    <row r="76" spans="1:10">
      <c r="A76" s="159"/>
      <c r="B76" s="159"/>
      <c r="C76" s="159"/>
      <c r="D76" s="159"/>
      <c r="E76" s="159"/>
      <c r="F76" s="159"/>
      <c r="G76" s="159"/>
      <c r="H76" s="159"/>
      <c r="I76" s="159"/>
      <c r="J76" s="159"/>
    </row>
    <row r="77" spans="1:10">
      <c r="A77" s="159"/>
      <c r="B77" s="159"/>
      <c r="C77" s="159"/>
      <c r="D77" s="159"/>
      <c r="E77" s="159"/>
      <c r="F77" s="159"/>
      <c r="G77" s="159"/>
      <c r="H77" s="159"/>
      <c r="I77" s="159"/>
      <c r="J77" s="159"/>
    </row>
  </sheetData>
  <mergeCells count="10">
    <mergeCell ref="A16:G16"/>
    <mergeCell ref="A1:J1"/>
    <mergeCell ref="E4:E5"/>
    <mergeCell ref="F4:I4"/>
    <mergeCell ref="D4:D5"/>
    <mergeCell ref="C4:C5"/>
    <mergeCell ref="J4:J5"/>
    <mergeCell ref="A4:A5"/>
    <mergeCell ref="A3:J3"/>
    <mergeCell ref="B4:B5"/>
  </mergeCells>
  <phoneticPr fontId="17" type="noConversion"/>
  <pageMargins left="0.27559055118110237" right="0.27559055118110237" top="0.39370078740157483" bottom="0.39370078740157483" header="0.23622047244094491" footer="0.19685039370078741"/>
  <headerFooter alignWithMargins="0">
    <oddHeader>&amp;L&amp;"Arial,Bold"CARE International in XXXX&amp;C&amp;"Arial,Bold"Donor Contract Management &amp; Project Information Matrix</oddHeader>
    <oddFooter>&amp;L&amp;F / &amp;A&amp;R&amp;P / &amp;N</oddFooter>
  </headerFooter>
  <colBreaks count="1" manualBreakCount="1">
    <brk id="5" max="1048575" man="1"/>
  </colBreak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27"/>
  <sheetViews>
    <sheetView workbookViewId="0">
      <selection activeCell="I34" sqref="I34"/>
    </sheetView>
  </sheetViews>
  <sheetFormatPr defaultColWidth="8.85546875" defaultRowHeight="12.75"/>
  <sheetData>
    <row r="1" spans="2:10" ht="13.5" thickBot="1"/>
    <row r="2" spans="2:10">
      <c r="B2" s="183" t="s">
        <v>17</v>
      </c>
      <c r="C2" s="184"/>
      <c r="D2" s="184"/>
      <c r="E2" s="184"/>
      <c r="F2" s="184"/>
      <c r="G2" s="184"/>
      <c r="H2" s="184"/>
      <c r="I2" s="184"/>
      <c r="J2" s="185"/>
    </row>
    <row r="3" spans="2:10" ht="27" customHeight="1">
      <c r="B3" s="987" t="s">
        <v>80</v>
      </c>
      <c r="C3" s="988"/>
      <c r="D3" s="988"/>
      <c r="E3" s="988"/>
      <c r="F3" s="988"/>
      <c r="G3" s="988"/>
      <c r="H3" s="988"/>
      <c r="I3" s="988"/>
      <c r="J3" s="989"/>
    </row>
    <row r="4" spans="2:10" ht="13.5" thickBot="1">
      <c r="B4" s="102" t="s">
        <v>83</v>
      </c>
      <c r="C4" s="186"/>
      <c r="D4" s="186"/>
      <c r="E4" s="186"/>
      <c r="F4" s="186"/>
      <c r="G4" s="186"/>
      <c r="H4" s="186"/>
      <c r="I4" s="186"/>
      <c r="J4" s="103"/>
    </row>
    <row r="6" spans="2:10" ht="13.5" thickBot="1"/>
    <row r="7" spans="2:10">
      <c r="B7" s="192" t="s">
        <v>81</v>
      </c>
      <c r="C7" s="184"/>
      <c r="D7" s="184"/>
      <c r="E7" s="184"/>
      <c r="F7" s="184"/>
      <c r="G7" s="184"/>
      <c r="H7" s="184"/>
      <c r="I7" s="184"/>
      <c r="J7" s="185"/>
    </row>
    <row r="8" spans="2:10">
      <c r="B8" s="101" t="s">
        <v>84</v>
      </c>
      <c r="C8" s="7" t="s">
        <v>85</v>
      </c>
      <c r="D8" s="7"/>
      <c r="E8" s="7"/>
      <c r="F8" s="7"/>
      <c r="G8" s="7"/>
      <c r="H8" s="7"/>
      <c r="I8" s="7"/>
      <c r="J8" s="17"/>
    </row>
    <row r="9" spans="2:10">
      <c r="B9" s="101" t="s">
        <v>84</v>
      </c>
      <c r="C9" s="7" t="s">
        <v>41</v>
      </c>
      <c r="D9" s="7"/>
      <c r="E9" s="7"/>
      <c r="F9" s="7"/>
      <c r="G9" s="7"/>
      <c r="H9" s="7"/>
      <c r="I9" s="7"/>
      <c r="J9" s="17"/>
    </row>
    <row r="10" spans="2:10">
      <c r="B10" s="101" t="s">
        <v>84</v>
      </c>
      <c r="C10" s="7" t="s">
        <v>42</v>
      </c>
      <c r="D10" s="7"/>
      <c r="E10" s="7"/>
      <c r="F10" s="7"/>
      <c r="G10" s="7"/>
      <c r="H10" s="7"/>
      <c r="I10" s="7"/>
      <c r="J10" s="17"/>
    </row>
    <row r="11" spans="2:10">
      <c r="B11" s="101" t="s">
        <v>84</v>
      </c>
      <c r="C11" s="7" t="s">
        <v>43</v>
      </c>
      <c r="D11" s="7"/>
      <c r="E11" s="7"/>
      <c r="F11" s="7"/>
      <c r="G11" s="7"/>
      <c r="H11" s="7"/>
      <c r="I11" s="7"/>
      <c r="J11" s="17"/>
    </row>
    <row r="12" spans="2:10">
      <c r="B12" s="101" t="s">
        <v>84</v>
      </c>
      <c r="C12" s="7" t="s">
        <v>47</v>
      </c>
      <c r="D12" s="7"/>
      <c r="E12" s="7"/>
      <c r="F12" s="7"/>
      <c r="G12" s="7"/>
      <c r="H12" s="7"/>
      <c r="I12" s="7"/>
      <c r="J12" s="17"/>
    </row>
    <row r="13" spans="2:10">
      <c r="B13" s="101" t="s">
        <v>84</v>
      </c>
      <c r="C13" s="7" t="s">
        <v>86</v>
      </c>
      <c r="D13" s="7"/>
      <c r="E13" s="7"/>
      <c r="F13" s="7"/>
      <c r="G13" s="7"/>
      <c r="H13" s="7"/>
      <c r="I13" s="7"/>
      <c r="J13" s="17"/>
    </row>
    <row r="14" spans="2:10" ht="13.5" thickBot="1">
      <c r="B14" s="102" t="s">
        <v>84</v>
      </c>
      <c r="C14" s="186" t="s">
        <v>87</v>
      </c>
      <c r="D14" s="186"/>
      <c r="E14" s="186"/>
      <c r="F14" s="186"/>
      <c r="G14" s="186"/>
      <c r="H14" s="186"/>
      <c r="I14" s="186"/>
      <c r="J14" s="103"/>
    </row>
    <row r="15" spans="2:10" ht="13.5" thickBot="1"/>
    <row r="16" spans="2:10" ht="30" customHeight="1" thickBot="1">
      <c r="B16" s="984" t="s">
        <v>40</v>
      </c>
      <c r="C16" s="985"/>
      <c r="D16" s="985"/>
      <c r="E16" s="985"/>
      <c r="F16" s="985"/>
      <c r="G16" s="985"/>
      <c r="H16" s="985"/>
      <c r="I16" s="985"/>
      <c r="J16" s="986"/>
    </row>
    <row r="17" spans="2:10" ht="13.5" thickBot="1"/>
    <row r="18" spans="2:10">
      <c r="B18" s="192" t="s">
        <v>82</v>
      </c>
      <c r="C18" s="189"/>
      <c r="D18" s="189"/>
      <c r="E18" s="189"/>
      <c r="F18" s="189"/>
      <c r="G18" s="189"/>
      <c r="H18" s="189"/>
      <c r="I18" s="189"/>
      <c r="J18" s="190"/>
    </row>
    <row r="19" spans="2:10">
      <c r="B19" s="101" t="s">
        <v>84</v>
      </c>
      <c r="C19" s="7" t="s">
        <v>88</v>
      </c>
      <c r="D19" s="7"/>
      <c r="E19" s="7"/>
      <c r="F19" s="7"/>
      <c r="G19" s="7"/>
      <c r="H19" s="7"/>
      <c r="I19" s="7"/>
      <c r="J19" s="17"/>
    </row>
    <row r="20" spans="2:10">
      <c r="B20" s="101" t="s">
        <v>84</v>
      </c>
      <c r="C20" s="7" t="s">
        <v>89</v>
      </c>
      <c r="D20" s="7"/>
      <c r="E20" s="7"/>
      <c r="F20" s="7"/>
      <c r="G20" s="7"/>
      <c r="H20" s="7"/>
      <c r="I20" s="7"/>
      <c r="J20" s="17"/>
    </row>
    <row r="21" spans="2:10">
      <c r="B21" s="101" t="s">
        <v>84</v>
      </c>
      <c r="C21" s="7" t="s">
        <v>35</v>
      </c>
      <c r="D21" s="7"/>
      <c r="E21" s="7"/>
      <c r="F21" s="7"/>
      <c r="G21" s="7"/>
      <c r="H21" s="7"/>
      <c r="I21" s="7"/>
      <c r="J21" s="17"/>
    </row>
    <row r="22" spans="2:10">
      <c r="B22" s="101" t="s">
        <v>84</v>
      </c>
      <c r="C22" s="7" t="s">
        <v>37</v>
      </c>
      <c r="D22" s="7"/>
      <c r="E22" s="7"/>
      <c r="F22" s="7"/>
      <c r="G22" s="7"/>
      <c r="H22" s="7"/>
      <c r="I22" s="7"/>
      <c r="J22" s="17"/>
    </row>
    <row r="23" spans="2:10">
      <c r="B23" s="101" t="s">
        <v>84</v>
      </c>
      <c r="C23" s="7" t="s">
        <v>38</v>
      </c>
      <c r="D23" s="7"/>
      <c r="E23" s="7"/>
      <c r="F23" s="7"/>
      <c r="G23" s="7"/>
      <c r="H23" s="7"/>
      <c r="I23" s="7"/>
      <c r="J23" s="17"/>
    </row>
    <row r="24" spans="2:10" ht="39" customHeight="1">
      <c r="B24" s="191" t="s">
        <v>84</v>
      </c>
      <c r="C24" s="982" t="s">
        <v>34</v>
      </c>
      <c r="D24" s="982"/>
      <c r="E24" s="982"/>
      <c r="F24" s="982"/>
      <c r="G24" s="982"/>
      <c r="H24" s="982"/>
      <c r="I24" s="982"/>
      <c r="J24" s="983"/>
    </row>
    <row r="25" spans="2:10" ht="13.5" thickBot="1">
      <c r="B25" s="102"/>
      <c r="C25" s="186"/>
      <c r="D25" s="186"/>
      <c r="E25" s="186"/>
      <c r="F25" s="186"/>
      <c r="G25" s="186"/>
      <c r="H25" s="186"/>
      <c r="I25" s="186"/>
      <c r="J25" s="103"/>
    </row>
    <row r="26" spans="2:10" ht="13.5" thickBot="1"/>
    <row r="27" spans="2:10" ht="13.5" thickBot="1">
      <c r="B27" s="193" t="s">
        <v>39</v>
      </c>
      <c r="C27" s="187"/>
      <c r="D27" s="187"/>
      <c r="E27" s="187"/>
      <c r="F27" s="187"/>
      <c r="G27" s="187"/>
      <c r="H27" s="187"/>
      <c r="I27" s="187"/>
      <c r="J27" s="188"/>
    </row>
  </sheetData>
  <mergeCells count="3">
    <mergeCell ref="C24:J24"/>
    <mergeCell ref="B16:J16"/>
    <mergeCell ref="B3:J3"/>
  </mergeCells>
  <phoneticPr fontId="41" type="noConversion"/>
  <printOptions horizontalCentered="1"/>
  <pageMargins left="0.74803149606299213" right="0.74803149606299213" top="0.98425196850393704" bottom="0.98425196850393704"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Summary</vt:lpstr>
      <vt:lpstr>Secured Appeal Funds</vt:lpstr>
      <vt:lpstr>Secured grants and contracts</vt:lpstr>
      <vt:lpstr>Pipeline grants and contract</vt:lpstr>
      <vt:lpstr>Funds to be reimbursed</vt:lpstr>
      <vt:lpstr>CIK secured and agreed</vt:lpstr>
      <vt:lpstr>Explanation</vt:lpstr>
      <vt:lpstr>Sheet3</vt:lpstr>
      <vt:lpstr>Sheet4</vt:lpstr>
      <vt:lpstr>'CIK secured and agreed'!Print_Area</vt:lpstr>
      <vt:lpstr>'Secured grants and contracts'!Print_Area</vt:lpstr>
      <vt:lpstr>'Secured grants and contracts'!Print_Titles</vt:lpstr>
    </vt:vector>
  </TitlesOfParts>
  <Company>CARE LACRMU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Buijs</dc:creator>
  <cp:lastModifiedBy>Retta, Losane</cp:lastModifiedBy>
  <cp:lastPrinted>2013-11-18T15:11:55Z</cp:lastPrinted>
  <dcterms:created xsi:type="dcterms:W3CDTF">2010-01-14T21:47:18Z</dcterms:created>
  <dcterms:modified xsi:type="dcterms:W3CDTF">2016-09-06T14:51:56Z</dcterms:modified>
</cp:coreProperties>
</file>